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ahime.oktar\Desktop\Mühendislik ve Doğa Bilimleri Fakültesi\2024-2025 Bahar\Final\"/>
    </mc:Choice>
  </mc:AlternateContent>
  <xr:revisionPtr revIDLastSave="0" documentId="13_ncr:1_{DC8EC0A3-4815-46AD-BD68-AB5FE1D548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Exams" sheetId="4" r:id="rId1"/>
    <sheet name="24-25 Total" sheetId="5" state="hidden" r:id="rId2"/>
    <sheet name="Sayfa1" sheetId="7" state="hidden" r:id="rId3"/>
    <sheet name="Final Exams (2)" sheetId="6" state="hidden" r:id="rId4"/>
  </sheets>
  <definedNames>
    <definedName name="_xlnm._FilterDatabase" localSheetId="0" hidden="1">'Final Exams'!$A$2:$AB$106</definedName>
    <definedName name="_xlnm._FilterDatabase" localSheetId="3" hidden="1">'Final Exams (2)'!$B$2:$I$102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4" l="1"/>
  <c r="J43" i="4"/>
  <c r="J25" i="4"/>
  <c r="J9" i="4"/>
  <c r="J86" i="4"/>
  <c r="J85" i="4"/>
  <c r="J4" i="4"/>
  <c r="J5" i="4"/>
  <c r="J6" i="4"/>
  <c r="J7" i="4"/>
  <c r="J8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4" i="4"/>
  <c r="J45" i="4"/>
  <c r="J46" i="4"/>
  <c r="J47" i="4"/>
  <c r="J48" i="4"/>
  <c r="J49" i="4"/>
  <c r="J101" i="4"/>
  <c r="J50" i="4"/>
  <c r="J51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6" i="4"/>
  <c r="J77" i="4"/>
  <c r="J78" i="4"/>
  <c r="J79" i="4"/>
  <c r="J80" i="4"/>
  <c r="J81" i="4"/>
  <c r="J82" i="4"/>
  <c r="J83" i="4"/>
  <c r="J84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2" i="4"/>
  <c r="J103" i="4"/>
  <c r="J104" i="4"/>
  <c r="J105" i="4"/>
  <c r="J106" i="4"/>
  <c r="J3" i="4"/>
  <c r="C44" i="5"/>
  <c r="E44" i="5" s="1"/>
  <c r="C43" i="5"/>
  <c r="E43" i="5" s="1"/>
  <c r="E42" i="5"/>
  <c r="C42" i="5"/>
  <c r="C41" i="5"/>
  <c r="E41" i="5" s="1"/>
  <c r="C40" i="5"/>
  <c r="E40" i="5" s="1"/>
  <c r="G39" i="5"/>
  <c r="E39" i="5"/>
  <c r="C39" i="5"/>
  <c r="C38" i="5"/>
  <c r="E38" i="5" s="1"/>
  <c r="C37" i="5"/>
  <c r="E37" i="5" s="1"/>
  <c r="C36" i="5"/>
  <c r="E36" i="5" s="1"/>
  <c r="C35" i="5"/>
  <c r="E35" i="5" s="1"/>
  <c r="E34" i="5"/>
  <c r="C34" i="5"/>
  <c r="C33" i="5"/>
  <c r="E33" i="5" s="1"/>
  <c r="C32" i="5"/>
  <c r="E32" i="5" s="1"/>
  <c r="G31" i="5"/>
  <c r="E31" i="5"/>
  <c r="C31" i="5"/>
  <c r="C30" i="5"/>
  <c r="E30" i="5" s="1"/>
  <c r="C29" i="5"/>
  <c r="E29" i="5" s="1"/>
  <c r="G28" i="5"/>
  <c r="C28" i="5"/>
  <c r="E28" i="5" s="1"/>
  <c r="G27" i="5"/>
  <c r="C27" i="5"/>
  <c r="E27" i="5" s="1"/>
  <c r="Y22" i="5"/>
  <c r="O20" i="5"/>
  <c r="S20" i="5" s="1"/>
  <c r="E20" i="5"/>
  <c r="G20" i="5" s="1"/>
  <c r="H20" i="5" s="1"/>
  <c r="O19" i="5"/>
  <c r="S19" i="5" s="1"/>
  <c r="E19" i="5"/>
  <c r="G19" i="5" s="1"/>
  <c r="H19" i="5" s="1"/>
  <c r="O18" i="5"/>
  <c r="S18" i="5" s="1"/>
  <c r="E18" i="5"/>
  <c r="G18" i="5" s="1"/>
  <c r="H18" i="5" s="1"/>
  <c r="O17" i="5"/>
  <c r="S17" i="5" s="1"/>
  <c r="E17" i="5"/>
  <c r="G17" i="5" s="1"/>
  <c r="H17" i="5" s="1"/>
  <c r="O16" i="5"/>
  <c r="S16" i="5" s="1"/>
  <c r="E16" i="5"/>
  <c r="G16" i="5" s="1"/>
  <c r="H16" i="5" s="1"/>
  <c r="O15" i="5"/>
  <c r="S15" i="5" s="1"/>
  <c r="E15" i="5"/>
  <c r="G29" i="5" s="1"/>
  <c r="O14" i="5"/>
  <c r="S14" i="5" s="1"/>
  <c r="E14" i="5"/>
  <c r="G14" i="5" s="1"/>
  <c r="H14" i="5" s="1"/>
  <c r="O13" i="5"/>
  <c r="S13" i="5" s="1"/>
  <c r="E13" i="5"/>
  <c r="G13" i="5" s="1"/>
  <c r="H13" i="5" s="1"/>
  <c r="Y12" i="5"/>
  <c r="O12" i="5"/>
  <c r="S12" i="5" s="1"/>
  <c r="E12" i="5"/>
  <c r="G34" i="5" s="1"/>
  <c r="O11" i="5"/>
  <c r="S11" i="5" s="1"/>
  <c r="E11" i="5"/>
  <c r="G36" i="5" s="1"/>
  <c r="O10" i="5"/>
  <c r="S10" i="5" s="1"/>
  <c r="E10" i="5"/>
  <c r="G10" i="5" s="1"/>
  <c r="H10" i="5" s="1"/>
  <c r="O9" i="5"/>
  <c r="S9" i="5" s="1"/>
  <c r="E9" i="5"/>
  <c r="G35" i="5" s="1"/>
  <c r="O8" i="5"/>
  <c r="S8" i="5" s="1"/>
  <c r="E8" i="5"/>
  <c r="G8" i="5" s="1"/>
  <c r="H8" i="5" s="1"/>
  <c r="Y7" i="5"/>
  <c r="O7" i="5"/>
  <c r="S7" i="5" s="1"/>
  <c r="E7" i="5"/>
  <c r="G7" i="5" s="1"/>
  <c r="H7" i="5" s="1"/>
  <c r="O6" i="5"/>
  <c r="S6" i="5" s="1"/>
  <c r="T6" i="5" s="1"/>
  <c r="E6" i="5"/>
  <c r="G6" i="5" s="1"/>
  <c r="H6" i="5" s="1"/>
  <c r="Y5" i="5"/>
  <c r="O5" i="5"/>
  <c r="S5" i="5" s="1"/>
  <c r="E5" i="5"/>
  <c r="G5" i="5" s="1"/>
  <c r="H5" i="5" s="1"/>
  <c r="O4" i="5"/>
  <c r="S4" i="5" s="1"/>
  <c r="E4" i="5"/>
  <c r="G4" i="5" s="1"/>
  <c r="H4" i="5" s="1"/>
  <c r="Y3" i="5"/>
  <c r="O3" i="5"/>
  <c r="S3" i="5" s="1"/>
  <c r="E3" i="5"/>
  <c r="G3" i="5" s="1"/>
  <c r="H3" i="5" s="1"/>
  <c r="T7" i="5" l="1"/>
  <c r="T14" i="5"/>
  <c r="Y14" i="5"/>
  <c r="T18" i="5"/>
  <c r="Y18" i="5"/>
  <c r="T5" i="5"/>
  <c r="T15" i="5"/>
  <c r="Y15" i="5"/>
  <c r="T19" i="5"/>
  <c r="Y19" i="5"/>
  <c r="T4" i="5"/>
  <c r="T10" i="5"/>
  <c r="Y10" i="5"/>
  <c r="Y4" i="5"/>
  <c r="T11" i="5"/>
  <c r="Y11" i="5"/>
  <c r="T8" i="5"/>
  <c r="Y8" i="5"/>
  <c r="T12" i="5"/>
  <c r="T9" i="5"/>
  <c r="Y9" i="5"/>
  <c r="Y6" i="5"/>
  <c r="T13" i="5"/>
  <c r="Y13" i="5"/>
  <c r="T17" i="5"/>
  <c r="Y17" i="5"/>
  <c r="T3" i="5"/>
  <c r="T16" i="5"/>
  <c r="Y16" i="5"/>
  <c r="T20" i="5"/>
  <c r="Y20" i="5"/>
  <c r="G9" i="5"/>
  <c r="H9" i="5" s="1"/>
  <c r="G11" i="5"/>
  <c r="H11" i="5" s="1"/>
  <c r="G12" i="5"/>
  <c r="H12" i="5" s="1"/>
  <c r="G15" i="5"/>
  <c r="H15" i="5" s="1"/>
  <c r="G37" i="5"/>
  <c r="G32" i="5"/>
  <c r="G40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G30" i="5"/>
  <c r="G38" i="5"/>
  <c r="G33" i="5"/>
</calcChain>
</file>

<file path=xl/sharedStrings.xml><?xml version="1.0" encoding="utf-8"?>
<sst xmlns="http://schemas.openxmlformats.org/spreadsheetml/2006/main" count="1573" uniqueCount="476">
  <si>
    <t>Course ID</t>
  </si>
  <si>
    <t>Title of the Course</t>
  </si>
  <si>
    <t>Instructor</t>
  </si>
  <si>
    <t xml:space="preserve">Classroom </t>
  </si>
  <si>
    <t>Number of Students</t>
  </si>
  <si>
    <t>Number of Proctors</t>
  </si>
  <si>
    <t>BIO 102</t>
  </si>
  <si>
    <t>Dr. Öğr. Üyesi Bekir KABASAKAL</t>
  </si>
  <si>
    <t>MATH 101</t>
  </si>
  <si>
    <t>Calculus 1</t>
  </si>
  <si>
    <t>Hakan Şimşek</t>
  </si>
  <si>
    <t>MATH 102</t>
  </si>
  <si>
    <t>Calculus 2</t>
  </si>
  <si>
    <t>Sevgi Şengül Ayan</t>
  </si>
  <si>
    <t>MATH 201</t>
  </si>
  <si>
    <t>Linear Algebra</t>
  </si>
  <si>
    <t>MATH 202</t>
  </si>
  <si>
    <t>Differential Equations</t>
  </si>
  <si>
    <t>Veli Shahmarov</t>
  </si>
  <si>
    <t>MATH 300</t>
  </si>
  <si>
    <t>Numerical Methods for Engineers</t>
  </si>
  <si>
    <t>Süleyman Cengizci</t>
  </si>
  <si>
    <t xml:space="preserve">Physics-I (Fizik I) </t>
  </si>
  <si>
    <t xml:space="preserve">Physics-II (Fizik II) </t>
  </si>
  <si>
    <t>Prof. Dr. Fatih Bay</t>
  </si>
  <si>
    <t>PHYS 101</t>
  </si>
  <si>
    <t>PHYS 102</t>
  </si>
  <si>
    <t>CS 102</t>
  </si>
  <si>
    <t>Introduction to Programming II (Java)</t>
  </si>
  <si>
    <t>Halil Özmen</t>
  </si>
  <si>
    <t>CS 104</t>
  </si>
  <si>
    <t>Introduction to Python Programming II</t>
  </si>
  <si>
    <t>CS 101</t>
  </si>
  <si>
    <t>Introduction to Programming I</t>
  </si>
  <si>
    <t>Aslı BAY</t>
  </si>
  <si>
    <t>Biology</t>
  </si>
  <si>
    <t>ACE 102</t>
  </si>
  <si>
    <t xml:space="preserve">Academic Reading and Writing </t>
  </si>
  <si>
    <t>Doc. Dr. Tanju Deveci</t>
  </si>
  <si>
    <t>Senol Sari</t>
  </si>
  <si>
    <t xml:space="preserve">GRM-LGRM </t>
  </si>
  <si>
    <t>German II</t>
  </si>
  <si>
    <t>Hediye TEKİN</t>
  </si>
  <si>
    <t>German 4</t>
  </si>
  <si>
    <t>CHI / LCHI 202</t>
  </si>
  <si>
    <t>Chinese 2</t>
  </si>
  <si>
    <t>Onur SEVAL</t>
  </si>
  <si>
    <t>CHI / LCHI 302</t>
  </si>
  <si>
    <t>Chinese 4</t>
  </si>
  <si>
    <t>RUS/LRUS 202</t>
  </si>
  <si>
    <t>Russian II</t>
  </si>
  <si>
    <t>Ekaterina Chicherina</t>
  </si>
  <si>
    <t>SPA/LSPA 202.4</t>
  </si>
  <si>
    <t>Spanish II</t>
  </si>
  <si>
    <t>Hülya Özten</t>
  </si>
  <si>
    <t>ACE 101</t>
  </si>
  <si>
    <t>Şenol SARI</t>
  </si>
  <si>
    <t>SPA/LSPA 302</t>
  </si>
  <si>
    <t>Spanish IV</t>
  </si>
  <si>
    <t>RUS/LRUS 302</t>
  </si>
  <si>
    <t>Russian IV</t>
  </si>
  <si>
    <t>ACE 103</t>
  </si>
  <si>
    <t>English Presentation Skills</t>
  </si>
  <si>
    <t>Öğr. Gör. Dr. Feruza Shokirova</t>
  </si>
  <si>
    <t>Öğr. Gör. Ayşenur Dinçel</t>
  </si>
  <si>
    <t>ENGINEERING AND NATURAL SCIENCES FACULTY - 2024-2025 FALL FINAL EXAM SCHEDULE</t>
  </si>
  <si>
    <t>10:00-12:00</t>
  </si>
  <si>
    <t>B1-18</t>
  </si>
  <si>
    <t>09:30-11:00</t>
  </si>
  <si>
    <t>B1-30</t>
  </si>
  <si>
    <t>17:00-18:30</t>
  </si>
  <si>
    <t>A1-76</t>
  </si>
  <si>
    <t>A2-76</t>
  </si>
  <si>
    <t>A1-90/91 - A1-92/93</t>
  </si>
  <si>
    <t>A2-03/ A2-04/05</t>
  </si>
  <si>
    <t>13:00-14:00</t>
  </si>
  <si>
    <t>A2-01</t>
  </si>
  <si>
    <t>A2-06</t>
  </si>
  <si>
    <t>Öğr. Gör. Ekaterina Chicherina</t>
  </si>
  <si>
    <t>10.00- 11.30</t>
  </si>
  <si>
    <t>A2-13/14, A1-95</t>
  </si>
  <si>
    <t xml:space="preserve">A2-06 </t>
  </si>
  <si>
    <t>AG-09</t>
  </si>
  <si>
    <t>AG-10</t>
  </si>
  <si>
    <t>15:00-16:30</t>
  </si>
  <si>
    <t>09:00-11:00</t>
  </si>
  <si>
    <t>A2-09</t>
  </si>
  <si>
    <t>A2-11</t>
  </si>
  <si>
    <t>B1-05</t>
  </si>
  <si>
    <t>B1-29</t>
  </si>
  <si>
    <t>13:00-14:30</t>
  </si>
  <si>
    <t>B1-18, B2-18</t>
  </si>
  <si>
    <t>12:00-13:00</t>
  </si>
  <si>
    <t>12:00:13:00</t>
  </si>
  <si>
    <t>14.00-15.00</t>
  </si>
  <si>
    <t>A1-76, A2-76, A1-90</t>
  </si>
  <si>
    <t>A1-76, A1-90</t>
  </si>
  <si>
    <t>13:00-15:00</t>
  </si>
  <si>
    <t>A2-76, A1-90</t>
  </si>
  <si>
    <t>17:00-19:00</t>
  </si>
  <si>
    <t>17.00-19:00</t>
  </si>
  <si>
    <t>Dr. Ogr. Uyesi Murat SERHATLIOĞLU</t>
  </si>
  <si>
    <t>Dr. Ogr. Uyesi Gençay SEVİM</t>
  </si>
  <si>
    <t>Faculty</t>
  </si>
  <si>
    <t>MDBF</t>
  </si>
  <si>
    <t>14:00-14:50</t>
  </si>
  <si>
    <t>EE480</t>
  </si>
  <si>
    <t>Power electronics</t>
  </si>
  <si>
    <t>Dr.Farzaneh Bagheri</t>
  </si>
  <si>
    <t>30.05.2025</t>
  </si>
  <si>
    <t>09.00-11:00</t>
  </si>
  <si>
    <t>A1-06</t>
  </si>
  <si>
    <t>EE352</t>
  </si>
  <si>
    <t>Energy Conversion</t>
  </si>
  <si>
    <t>28.05.2025</t>
  </si>
  <si>
    <t>09.00-11.00</t>
  </si>
  <si>
    <t>B1-07</t>
  </si>
  <si>
    <t>EE318</t>
  </si>
  <si>
    <t>Electrical installation</t>
  </si>
  <si>
    <t>29.05.2025</t>
  </si>
  <si>
    <t>13:00-15.00</t>
  </si>
  <si>
    <t>A1-95</t>
  </si>
  <si>
    <t>EE 302</t>
  </si>
  <si>
    <t>Analog Electronics</t>
  </si>
  <si>
    <t>Dr. Serdar OKUYUCU</t>
  </si>
  <si>
    <t>22.05.2025</t>
  </si>
  <si>
    <t>A1-04/05</t>
  </si>
  <si>
    <t>EE 242</t>
  </si>
  <si>
    <t>Modern Physics for Engineers</t>
  </si>
  <si>
    <t>EE362</t>
  </si>
  <si>
    <t>Solar Energy Engineering</t>
  </si>
  <si>
    <t>Umit Demirbas</t>
  </si>
  <si>
    <t>15:15-16:45</t>
  </si>
  <si>
    <t>B1-65 &amp; B1-68</t>
  </si>
  <si>
    <t>CS 461</t>
  </si>
  <si>
    <t>Computer Networks</t>
  </si>
  <si>
    <t>Jehad Hamamreh</t>
  </si>
  <si>
    <t>20.05.2025</t>
  </si>
  <si>
    <t>MMDF</t>
  </si>
  <si>
    <t>EE342</t>
  </si>
  <si>
    <t>Introduction to Control Engineering</t>
  </si>
  <si>
    <t>Deniz Gençağa</t>
  </si>
  <si>
    <t>9:30-11:00</t>
  </si>
  <si>
    <t xml:space="preserve"> B1-04</t>
  </si>
  <si>
    <t>EE 422/ CS 421</t>
  </si>
  <si>
    <t>Introduction to Robotics</t>
  </si>
  <si>
    <t>14:00-15:00</t>
  </si>
  <si>
    <t xml:space="preserve">B1-04 </t>
  </si>
  <si>
    <t>EE202</t>
  </si>
  <si>
    <t>Circuit Theory II</t>
  </si>
  <si>
    <t>Dr. Murat Serhatlioglu</t>
  </si>
  <si>
    <t>EE 332</t>
  </si>
  <si>
    <t>Introduction to Telecommunications</t>
  </si>
  <si>
    <t>Mustafa Özmen</t>
  </si>
  <si>
    <t>EE 216</t>
  </si>
  <si>
    <t>Probability and Statistics for Engineers</t>
  </si>
  <si>
    <t>EE 214</t>
  </si>
  <si>
    <t>Electromagnetic Wave Theory</t>
  </si>
  <si>
    <t>Yusuf Öztürk</t>
  </si>
  <si>
    <t>16:00-17:30</t>
  </si>
  <si>
    <t>MTH 302</t>
  </si>
  <si>
    <t xml:space="preserve">Digital Design and Energy-Efficient Design Techniques </t>
  </si>
  <si>
    <t>Dursun Baran</t>
  </si>
  <si>
    <t>BG-05</t>
  </si>
  <si>
    <t>ME 212</t>
  </si>
  <si>
    <t>Mukavemet II</t>
  </si>
  <si>
    <t>Dr. Öğr. Üyesi Ö. Etka Hatip</t>
  </si>
  <si>
    <t xml:space="preserve">ME 322 </t>
  </si>
  <si>
    <t>Makine Elemanları II</t>
  </si>
  <si>
    <t>A1-14</t>
  </si>
  <si>
    <t>ME 204</t>
  </si>
  <si>
    <t>Ölçme Teknikleri</t>
  </si>
  <si>
    <t>15:00-17:00</t>
  </si>
  <si>
    <t>ME 4001</t>
  </si>
  <si>
    <t>Sonlu Elemanlar Yöntemine Giriş</t>
  </si>
  <si>
    <t>Dr. Öğr. Üyesi Hamit KENAN</t>
  </si>
  <si>
    <t>A1-11</t>
  </si>
  <si>
    <t>ME 112</t>
  </si>
  <si>
    <t>Statik (Mekanik I)</t>
  </si>
  <si>
    <t>Dr. Öğr. Üyesi Kayra Kurşun</t>
  </si>
  <si>
    <t xml:space="preserve">A1-06/07, A1-95 </t>
  </si>
  <si>
    <t>ME 4302</t>
  </si>
  <si>
    <t>Güneş Enerjisi</t>
  </si>
  <si>
    <t>Dr. Öğr. Üyesi Saeed Soltani</t>
  </si>
  <si>
    <t>AG-12</t>
  </si>
  <si>
    <t>ME 4306</t>
  </si>
  <si>
    <t>Yenilenebilir Enerji Kaynakları</t>
  </si>
  <si>
    <t>09:00-11.00</t>
  </si>
  <si>
    <t>ME 354</t>
  </si>
  <si>
    <t>Mekanizmalar</t>
  </si>
  <si>
    <t>11:00-13:00</t>
  </si>
  <si>
    <t>B1-04</t>
  </si>
  <si>
    <t>ME 214</t>
  </si>
  <si>
    <t>Akışkanlar Mekaniği I</t>
  </si>
  <si>
    <t>ME 222</t>
  </si>
  <si>
    <t>İmal Yöntemleri I</t>
  </si>
  <si>
    <t>A1-06/07</t>
  </si>
  <si>
    <t>ME 342</t>
  </si>
  <si>
    <t>Isı Transferi II</t>
  </si>
  <si>
    <t>Dr. Öğr. Üyesi Sezgi Koçak Soylu</t>
  </si>
  <si>
    <t>ME 352</t>
  </si>
  <si>
    <t>Mekanik Titreşimler</t>
  </si>
  <si>
    <t xml:space="preserve">ME 242 </t>
  </si>
  <si>
    <t>Termodinamik II</t>
  </si>
  <si>
    <t xml:space="preserve">A1-03 </t>
  </si>
  <si>
    <t>ME 122</t>
  </si>
  <si>
    <t>Teknik Resim II</t>
  </si>
  <si>
    <t>IE 412/ IE 424</t>
  </si>
  <si>
    <t>Forecasting Methods and Applications</t>
  </si>
  <si>
    <t>Muhammet Fatih AK</t>
  </si>
  <si>
    <t>09:00 - 12:00</t>
  </si>
  <si>
    <t>GEN 401 / ENWH 401</t>
  </si>
  <si>
    <t>Worker Health and Occupational Safety I</t>
  </si>
  <si>
    <t xml:space="preserve">19:00 - 20:00 </t>
  </si>
  <si>
    <t>LMS - Submission</t>
  </si>
  <si>
    <t>-</t>
  </si>
  <si>
    <t>GEN 402 / ENWH 401</t>
  </si>
  <si>
    <t>Worker Health and Occupational Safety II</t>
  </si>
  <si>
    <t>20:00 - 21:00</t>
  </si>
  <si>
    <t>ENIE 430</t>
  </si>
  <si>
    <t>IE Client Project Challenge</t>
  </si>
  <si>
    <t>Şenay Sadıç</t>
  </si>
  <si>
    <t>10.00 - 12.00</t>
  </si>
  <si>
    <t>A1-95,A1-03</t>
  </si>
  <si>
    <t>IE 326</t>
  </si>
  <si>
    <t>Operations Planning</t>
  </si>
  <si>
    <t>14.00- 15.30</t>
  </si>
  <si>
    <t>A2-09/A2-10, A1-03</t>
  </si>
  <si>
    <t>Math 211</t>
  </si>
  <si>
    <t xml:space="preserve">Probability and Statistics for Engineers </t>
  </si>
  <si>
    <t>SEMAİL ÜLGEN</t>
  </si>
  <si>
    <t>IE492</t>
  </si>
  <si>
    <t>Senior project II</t>
  </si>
  <si>
    <t>09:00-14:00</t>
  </si>
  <si>
    <t>A1-18</t>
  </si>
  <si>
    <t xml:space="preserve">ENIE 471 </t>
  </si>
  <si>
    <t>Marketing for Engineers</t>
  </si>
  <si>
    <t>Burcu Kantarcioglu</t>
  </si>
  <si>
    <t>15:00-16:00</t>
  </si>
  <si>
    <t>E234-1</t>
  </si>
  <si>
    <t>Technical Drawing</t>
  </si>
  <si>
    <t>Abdurrahman Moahmed</t>
  </si>
  <si>
    <t>IE234-2</t>
  </si>
  <si>
    <t xml:space="preserve"> AI-94 </t>
  </si>
  <si>
    <t>GEN 200/ENEC 200</t>
  </si>
  <si>
    <t>Engineering economics</t>
  </si>
  <si>
    <t>Amir Morteza Bagherpour</t>
  </si>
  <si>
    <t>15:00 -16:30</t>
  </si>
  <si>
    <t xml:space="preserve"> B2-18</t>
  </si>
  <si>
    <t>IE 212/IE214</t>
  </si>
  <si>
    <t xml:space="preserve">Statistical modeling </t>
  </si>
  <si>
    <t>IE 312</t>
  </si>
  <si>
    <t>Engineering quality control</t>
  </si>
  <si>
    <t>14:00 -16:00</t>
  </si>
  <si>
    <t xml:space="preserve"> A2-91/92 </t>
  </si>
  <si>
    <t>IE 202 / IE224</t>
  </si>
  <si>
    <t>Operations Research II</t>
  </si>
  <si>
    <t>Mehmet AKTAN</t>
  </si>
  <si>
    <t>B2-01, A1-06/07</t>
  </si>
  <si>
    <t>CE 352</t>
  </si>
  <si>
    <t>Reinforced concrete I</t>
  </si>
  <si>
    <t>Hamid FARROKH GHATTE</t>
  </si>
  <si>
    <t>CE114</t>
  </si>
  <si>
    <t>Abdurrahman Mohamed</t>
  </si>
  <si>
    <t xml:space="preserve">A1-11 </t>
  </si>
  <si>
    <t>CE 426</t>
  </si>
  <si>
    <t>Coastal and Harbor Structures</t>
  </si>
  <si>
    <t>Necati Ağıralioğlu</t>
  </si>
  <si>
    <t>14:00-16:00</t>
  </si>
  <si>
    <t>A1-03</t>
  </si>
  <si>
    <t>CE485</t>
  </si>
  <si>
    <t xml:space="preserve">Urban Planning </t>
  </si>
  <si>
    <t>Online Submission</t>
  </si>
  <si>
    <t>CE487</t>
  </si>
  <si>
    <t>Engineering Aesthetics</t>
  </si>
  <si>
    <t>CE 322</t>
  </si>
  <si>
    <t>Hydraulics</t>
  </si>
  <si>
    <t>Ali DANANDEH MEHR</t>
  </si>
  <si>
    <t>14:00-15:30</t>
  </si>
  <si>
    <t>CE 482</t>
  </si>
  <si>
    <t>Environmental Engineering</t>
  </si>
  <si>
    <t>11:00-12:00</t>
  </si>
  <si>
    <t>A2-93</t>
  </si>
  <si>
    <t>CE 244/248</t>
  </si>
  <si>
    <t>Dinamik</t>
  </si>
  <si>
    <t>Fuad ABUTAHA</t>
  </si>
  <si>
    <t>15.00 - 16.30</t>
  </si>
  <si>
    <t>A2-11 / A2-12</t>
  </si>
  <si>
    <t>CE 212</t>
  </si>
  <si>
    <t>Yapı Malzemeleri</t>
  </si>
  <si>
    <t>14.00 - 15.30</t>
  </si>
  <si>
    <t>A2-94</t>
  </si>
  <si>
    <t>CE 480/484</t>
  </si>
  <si>
    <t xml:space="preserve">	Yapı Yönetimi</t>
  </si>
  <si>
    <t xml:space="preserve">A2-11/ A2-12 </t>
  </si>
  <si>
    <t>CE 132</t>
  </si>
  <si>
    <t>Earth Science</t>
  </si>
  <si>
    <t>Emre DEMİR</t>
  </si>
  <si>
    <t>11:00 - 12:00</t>
  </si>
  <si>
    <t>A1-90/91</t>
  </si>
  <si>
    <t>CE 202</t>
  </si>
  <si>
    <t>Surveying</t>
  </si>
  <si>
    <t>10:00 - 11:30</t>
  </si>
  <si>
    <t>CE 368</t>
  </si>
  <si>
    <t>Traffic Systems</t>
  </si>
  <si>
    <t>13:00 - 15:00</t>
  </si>
  <si>
    <t xml:space="preserve">CS 445 and CS 455 </t>
  </si>
  <si>
    <t xml:space="preserve">Machine Learning </t>
  </si>
  <si>
    <t>Prof.Dr Mohammad Khoshnevisan</t>
  </si>
  <si>
    <t>16:00-17:15</t>
  </si>
  <si>
    <t xml:space="preserve">A1-92 </t>
  </si>
  <si>
    <t>CS 212</t>
  </si>
  <si>
    <t>Discrete Computational Structures I</t>
  </si>
  <si>
    <t>16:00-17:00</t>
  </si>
  <si>
    <t>A1-92 and A2-89, A1-90/91, A2-91</t>
  </si>
  <si>
    <t>CS 481</t>
  </si>
  <si>
    <t>Introduction to Computational Biology</t>
  </si>
  <si>
    <t>Prof. Dr. Hilal Kazan</t>
  </si>
  <si>
    <t>A2-03</t>
  </si>
  <si>
    <t>CS 406</t>
  </si>
  <si>
    <t>Software Quality Assurance</t>
  </si>
  <si>
    <t>Hulya Vural</t>
  </si>
  <si>
    <t>9:00-11:00</t>
  </si>
  <si>
    <t>A2-91/92 + A1-95</t>
  </si>
  <si>
    <t>CS 362</t>
  </si>
  <si>
    <t>Operating Systems</t>
  </si>
  <si>
    <t>B2-68 + B2-05 + B2-06</t>
  </si>
  <si>
    <t>CS320-Cs424</t>
  </si>
  <si>
    <t>Embedded Systems</t>
  </si>
  <si>
    <t>Shahram Taheri</t>
  </si>
  <si>
    <t>A1-92/93 + A2-91</t>
  </si>
  <si>
    <t>CS340</t>
  </si>
  <si>
    <t>Introduction to Artificial Intelligence</t>
  </si>
  <si>
    <t>Zahra Golrizkhatami</t>
  </si>
  <si>
    <t>9:00-10:30</t>
  </si>
  <si>
    <t>CS222-CS224</t>
  </si>
  <si>
    <t>Compter Organization and Architecture</t>
  </si>
  <si>
    <t>10:30-12:00</t>
  </si>
  <si>
    <t>A1-76, A1-92</t>
  </si>
  <si>
    <t>CS220</t>
  </si>
  <si>
    <t>Data Structures</t>
  </si>
  <si>
    <t>12:30-14:00</t>
  </si>
  <si>
    <t>CS 472</t>
  </si>
  <si>
    <t>Cryptography</t>
  </si>
  <si>
    <t>A1-92/93</t>
  </si>
  <si>
    <t>CS 310/312</t>
  </si>
  <si>
    <t>Formal Languages and Automata Theory</t>
  </si>
  <si>
    <t>Naci Er</t>
  </si>
  <si>
    <t>CS 470</t>
  </si>
  <si>
    <t xml:space="preserve">Information and Coding Theory </t>
  </si>
  <si>
    <t>A2-76 + A1-90 + A2-91/92</t>
  </si>
  <si>
    <t>CS 230 / CS 331</t>
  </si>
  <si>
    <t>Introduction to Database Systems</t>
  </si>
  <si>
    <t>Göksel ASLAN</t>
  </si>
  <si>
    <t>A1-92/93, A2-89</t>
  </si>
  <si>
    <t>A2-91 + A1-90</t>
  </si>
  <si>
    <t>A1-11, A1-12</t>
  </si>
  <si>
    <t>09:00-12:00</t>
  </si>
  <si>
    <t>B2-30</t>
  </si>
  <si>
    <t>12:00-14:00</t>
  </si>
  <si>
    <t>A1-92 / 93</t>
  </si>
  <si>
    <t>A2-04/05</t>
  </si>
  <si>
    <t>A2-09/10</t>
  </si>
  <si>
    <t>A1-90</t>
  </si>
  <si>
    <t>B1-18, A1-76, A2-76</t>
  </si>
  <si>
    <t>A2-04/05, A2-9/10, A2-11/12</t>
  </si>
  <si>
    <t>Date of Final</t>
  </si>
  <si>
    <t>Time of Final</t>
  </si>
  <si>
    <t xml:space="preserve">CE 242 </t>
  </si>
  <si>
    <t>Strength of Materials</t>
  </si>
  <si>
    <t>K. Burç CİVELEK</t>
  </si>
  <si>
    <t>10:30 - 12:00</t>
  </si>
  <si>
    <t>CE 342</t>
  </si>
  <si>
    <t>Structural Analysis II</t>
  </si>
  <si>
    <t>A2-04 / A2-05</t>
  </si>
  <si>
    <t>Take Home</t>
  </si>
  <si>
    <t>10:00-11:45</t>
  </si>
  <si>
    <t>B1-29,B2-29</t>
  </si>
  <si>
    <t>MTH 304</t>
  </si>
  <si>
    <t>Kompozit Malzemeler ve Mühendislik Uygulamaları</t>
  </si>
  <si>
    <t>09:00-10:00</t>
  </si>
  <si>
    <t>GEN 404/ENIN 404</t>
  </si>
  <si>
    <t>İnovasyon ve Girişimcilik</t>
  </si>
  <si>
    <t>Başar CEYLAN</t>
  </si>
  <si>
    <t>09:30-16:00</t>
  </si>
  <si>
    <t>A2-11/12</t>
  </si>
  <si>
    <t>15.00:17.00</t>
  </si>
  <si>
    <t>2024-2025 Güz</t>
  </si>
  <si>
    <t>2024-2025 Bahar</t>
  </si>
  <si>
    <t>2024-2025 Yaz</t>
  </si>
  <si>
    <t>Arş. Gör.</t>
  </si>
  <si>
    <t>Tek Dersler</t>
  </si>
  <si>
    <t>İlave Gözetmenlikler</t>
  </si>
  <si>
    <t>Vize</t>
  </si>
  <si>
    <t>Dönem İçi Toplam</t>
  </si>
  <si>
    <t>Final</t>
  </si>
  <si>
    <t>Dönem SonuToplam</t>
  </si>
  <si>
    <t>Dönem Başlangıç</t>
  </si>
  <si>
    <t>yapması gereken</t>
  </si>
  <si>
    <t>geçici atanan</t>
  </si>
  <si>
    <t>Dönem sonu durum</t>
  </si>
  <si>
    <t>Yaz</t>
  </si>
  <si>
    <t>Yıl sonu Toplam</t>
  </si>
  <si>
    <t>Anıl KAYAN</t>
  </si>
  <si>
    <t>Aissa HOUDJEDJ</t>
  </si>
  <si>
    <t>Serhan AKSOY</t>
  </si>
  <si>
    <t>M. Furkan ASLAN</t>
  </si>
  <si>
    <t>Ali Engin DORUM</t>
  </si>
  <si>
    <t>Cansu ALTAN</t>
  </si>
  <si>
    <t>Hatice ERDOĞAN</t>
  </si>
  <si>
    <t>M. Said YURTYAPAN</t>
  </si>
  <si>
    <t>Ümran KAYA</t>
  </si>
  <si>
    <t>Halid AKDEMİR</t>
  </si>
  <si>
    <t>Onur ALTAY</t>
  </si>
  <si>
    <t>Özgün AKDEĞİRMEN</t>
  </si>
  <si>
    <t>Seren Öykü YAZGAN</t>
  </si>
  <si>
    <t>Fatih ÇÖKMEZ</t>
  </si>
  <si>
    <t>Alper ÇANDIR</t>
  </si>
  <si>
    <t>Metin TUNCER</t>
  </si>
  <si>
    <t>Mevlüt ŞAHİN</t>
  </si>
  <si>
    <t>Tarık KEÇELİ</t>
  </si>
  <si>
    <t>Toplam</t>
  </si>
  <si>
    <t>2023-2024 Yıl sonu Toplam</t>
  </si>
  <si>
    <t>ortalamaya göre eksik fazla durumu</t>
  </si>
  <si>
    <t>2023-2024+2024-2025 fall</t>
  </si>
  <si>
    <t>ENIE 406</t>
  </si>
  <si>
    <t>Ali Cem BAŞARIR</t>
  </si>
  <si>
    <t>Final Project Presentation</t>
  </si>
  <si>
    <t>B2-02</t>
  </si>
  <si>
    <t>Menduh Furkan ASLAN</t>
  </si>
  <si>
    <t>Proctoring Time</t>
  </si>
  <si>
    <t>Total Proctoring Time for Course</t>
  </si>
  <si>
    <t>Proctor 1</t>
  </si>
  <si>
    <t>Proctor 2</t>
  </si>
  <si>
    <t>Proctor 3</t>
  </si>
  <si>
    <t>Proctor 4</t>
  </si>
  <si>
    <t>Proctor 5</t>
  </si>
  <si>
    <t>Proctor 6</t>
  </si>
  <si>
    <t>Proctor 7</t>
  </si>
  <si>
    <t>Proctor 8</t>
  </si>
  <si>
    <t>Proctor 9</t>
  </si>
  <si>
    <t>Proctor 10</t>
  </si>
  <si>
    <t>Proctor 11</t>
  </si>
  <si>
    <t>Proctor 12</t>
  </si>
  <si>
    <t>Proctor 13</t>
  </si>
  <si>
    <t>Proctor 14</t>
  </si>
  <si>
    <t>Proctor 15</t>
  </si>
  <si>
    <t>Proctor 16</t>
  </si>
  <si>
    <t>Proctor 17</t>
  </si>
  <si>
    <t>14.00-15.30</t>
  </si>
  <si>
    <t xml:space="preserve">19:00-20:00 </t>
  </si>
  <si>
    <t>20:00-21:00</t>
  </si>
  <si>
    <t>15.00-16.30</t>
  </si>
  <si>
    <t>10.00-12.00</t>
  </si>
  <si>
    <t>10:00-11:30</t>
  </si>
  <si>
    <t>RECEP YÖRÜK 2024-2025 FİNAL SINAVI TAKVİMİ</t>
  </si>
  <si>
    <t>DERS KODU</t>
  </si>
  <si>
    <t>DERS ADI</t>
  </si>
  <si>
    <t>ÖĞRETİM ÜYESİ</t>
  </si>
  <si>
    <t>TARİH</t>
  </si>
  <si>
    <t>SAAT</t>
  </si>
  <si>
    <t>SINIF</t>
  </si>
  <si>
    <t xml:space="preserve">Anıl KAYAN
</t>
  </si>
  <si>
    <t xml:space="preserve">Hatice ERDOĞAN
</t>
  </si>
  <si>
    <t xml:space="preserve">Halid AKDEMİR </t>
  </si>
  <si>
    <t>INGO/INGL 102</t>
  </si>
  <si>
    <t>Genel İngilizce II</t>
  </si>
  <si>
    <t>12:30-13:10</t>
  </si>
  <si>
    <t>KPL 101</t>
  </si>
  <si>
    <t>Kariyer Planlama</t>
  </si>
  <si>
    <t>TURK 102</t>
  </si>
  <si>
    <t>Türk Dili II</t>
  </si>
  <si>
    <t>12:30-13:45</t>
  </si>
  <si>
    <t>HIST 102</t>
  </si>
  <si>
    <t>Atatürk İlkeleri ve İnkılap Tarihi II</t>
  </si>
  <si>
    <t>B1-65 &amp; B1-66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</si>
</sst>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name val="Arial"/>
      <family val="2"/>
      <charset val="162"/>
    </font>
    <font>
      <sz val="10"/>
      <color rgb="FF1F1F1F"/>
      <name val="Arial"/>
      <family val="2"/>
      <charset val="162"/>
    </font>
    <font>
      <sz val="10"/>
      <color theme="1"/>
      <name val="Arial"/>
      <family val="2"/>
      <charset val="162"/>
    </font>
    <font>
      <i/>
      <sz val="10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top" wrapText="1"/>
    </xf>
    <xf numFmtId="2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top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readingOrder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10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0" xfId="0" applyFont="1" applyFill="1"/>
    <xf numFmtId="0" fontId="11" fillId="0" borderId="8" xfId="0" applyFont="1" applyBorder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/>
    <xf numFmtId="0" fontId="11" fillId="0" borderId="0" xfId="0" applyFont="1"/>
    <xf numFmtId="0" fontId="11" fillId="0" borderId="12" xfId="0" applyFont="1" applyBorder="1"/>
    <xf numFmtId="0" fontId="11" fillId="0" borderId="11" xfId="0" applyFont="1" applyBorder="1"/>
    <xf numFmtId="0" fontId="9" fillId="0" borderId="13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14" xfId="0" applyNumberFormat="1" applyFont="1" applyBorder="1"/>
    <xf numFmtId="164" fontId="9" fillId="0" borderId="0" xfId="0" applyNumberFormat="1" applyFont="1"/>
    <xf numFmtId="0" fontId="9" fillId="0" borderId="15" xfId="0" applyFont="1" applyBorder="1" applyAlignment="1">
      <alignment horizontal="right"/>
    </xf>
    <xf numFmtId="0" fontId="9" fillId="0" borderId="16" xfId="0" applyFont="1" applyBorder="1"/>
    <xf numFmtId="0" fontId="9" fillId="0" borderId="17" xfId="0" applyFont="1" applyBorder="1"/>
    <xf numFmtId="0" fontId="9" fillId="6" borderId="17" xfId="0" applyFont="1" applyFill="1" applyBorder="1"/>
    <xf numFmtId="0" fontId="9" fillId="6" borderId="17" xfId="0" applyFont="1" applyFill="1" applyBorder="1" applyAlignment="1">
      <alignment horizontal="center"/>
    </xf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12" fillId="0" borderId="0" xfId="0" applyFont="1"/>
    <xf numFmtId="0" fontId="12" fillId="0" borderId="1" xfId="0" applyFont="1" applyBorder="1"/>
    <xf numFmtId="0" fontId="9" fillId="0" borderId="20" xfId="0" applyFont="1" applyBorder="1"/>
    <xf numFmtId="0" fontId="10" fillId="0" borderId="15" xfId="0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 applyAlignment="1">
      <alignment horizontal="right"/>
    </xf>
    <xf numFmtId="0" fontId="9" fillId="0" borderId="23" xfId="0" applyFont="1" applyBorder="1"/>
    <xf numFmtId="164" fontId="9" fillId="0" borderId="23" xfId="0" applyNumberFormat="1" applyFont="1" applyBorder="1"/>
    <xf numFmtId="0" fontId="9" fillId="0" borderId="24" xfId="0" applyFont="1" applyBorder="1"/>
    <xf numFmtId="0" fontId="9" fillId="0" borderId="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4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2" xfId="0" applyFont="1" applyBorder="1"/>
    <xf numFmtId="0" fontId="9" fillId="0" borderId="28" xfId="0" applyFon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3" borderId="18" xfId="0" applyFont="1" applyFill="1" applyBorder="1"/>
    <xf numFmtId="0" fontId="11" fillId="0" borderId="29" xfId="0" applyFont="1" applyBorder="1"/>
    <xf numFmtId="164" fontId="10" fillId="0" borderId="0" xfId="0" applyNumberFormat="1" applyFont="1"/>
    <xf numFmtId="164" fontId="10" fillId="7" borderId="0" xfId="0" applyNumberFormat="1" applyFont="1" applyFill="1"/>
    <xf numFmtId="0" fontId="10" fillId="0" borderId="20" xfId="0" applyFont="1" applyBorder="1"/>
    <xf numFmtId="164" fontId="10" fillId="8" borderId="0" xfId="0" applyNumberFormat="1" applyFont="1" applyFill="1"/>
    <xf numFmtId="0" fontId="10" fillId="0" borderId="24" xfId="0" applyFont="1" applyBorder="1"/>
    <xf numFmtId="0" fontId="2" fillId="9" borderId="1" xfId="0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top" wrapText="1"/>
    </xf>
    <xf numFmtId="20" fontId="3" fillId="9" borderId="1" xfId="0" applyNumberFormat="1" applyFont="1" applyFill="1" applyBorder="1" applyAlignment="1">
      <alignment horizontal="center" vertical="top" wrapText="1"/>
    </xf>
    <xf numFmtId="14" fontId="3" fillId="9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20" fontId="3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top" wrapText="1"/>
    </xf>
    <xf numFmtId="20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top"/>
    </xf>
    <xf numFmtId="20" fontId="3" fillId="10" borderId="1" xfId="0" applyNumberFormat="1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top" wrapText="1"/>
    </xf>
    <xf numFmtId="1" fontId="3" fillId="10" borderId="1" xfId="0" applyNumberFormat="1" applyFont="1" applyFill="1" applyBorder="1" applyAlignment="1">
      <alignment horizontal="center" vertical="center" wrapText="1"/>
    </xf>
    <xf numFmtId="20" fontId="5" fillId="10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top" wrapText="1"/>
    </xf>
    <xf numFmtId="14" fontId="3" fillId="11" borderId="1" xfId="0" applyNumberFormat="1" applyFont="1" applyFill="1" applyBorder="1" applyAlignment="1">
      <alignment horizontal="center" vertical="top" wrapText="1"/>
    </xf>
    <xf numFmtId="20" fontId="3" fillId="11" borderId="1" xfId="0" applyNumberFormat="1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14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top" wrapText="1"/>
    </xf>
    <xf numFmtId="14" fontId="5" fillId="11" borderId="1" xfId="0" applyNumberFormat="1" applyFont="1" applyFill="1" applyBorder="1" applyAlignment="1">
      <alignment horizontal="center" vertical="center" wrapText="1"/>
    </xf>
    <xf numFmtId="1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/>
    </xf>
    <xf numFmtId="14" fontId="3" fillId="11" borderId="1" xfId="0" applyNumberFormat="1" applyFont="1" applyFill="1" applyBorder="1" applyAlignment="1">
      <alignment horizontal="center" vertical="top"/>
    </xf>
    <xf numFmtId="14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0" fontId="3" fillId="11" borderId="1" xfId="0" applyNumberFormat="1" applyFont="1" applyFill="1" applyBorder="1" applyAlignment="1">
      <alignment horizontal="center" vertical="top" wrapText="1"/>
    </xf>
    <xf numFmtId="14" fontId="5" fillId="11" borderId="1" xfId="0" applyNumberFormat="1" applyFont="1" applyFill="1" applyBorder="1" applyAlignment="1">
      <alignment horizontal="center" vertical="top" wrapText="1"/>
    </xf>
    <xf numFmtId="20" fontId="5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center" wrapText="1"/>
    </xf>
    <xf numFmtId="14" fontId="3" fillId="13" borderId="1" xfId="0" applyNumberFormat="1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/>
    </xf>
    <xf numFmtId="14" fontId="3" fillId="13" borderId="1" xfId="0" applyNumberFormat="1" applyFont="1" applyFill="1" applyBorder="1" applyAlignment="1">
      <alignment horizontal="center" vertical="center"/>
    </xf>
    <xf numFmtId="14" fontId="3" fillId="13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14" fontId="3" fillId="13" borderId="1" xfId="0" applyNumberFormat="1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top" wrapText="1"/>
    </xf>
    <xf numFmtId="14" fontId="2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 vertical="center"/>
    </xf>
    <xf numFmtId="14" fontId="5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center" wrapText="1"/>
    </xf>
    <xf numFmtId="20" fontId="3" fillId="13" borderId="1" xfId="0" applyNumberFormat="1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5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readingOrder="1"/>
    </xf>
    <xf numFmtId="16" fontId="3" fillId="10" borderId="1" xfId="0" applyNumberFormat="1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30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2F4F1EB8-5CE8-4E27-B580-A2F8DB2FE72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8BFD8"/>
      <rgbColor rgb="00FFFFFF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6"/>
  <sheetViews>
    <sheetView tabSelected="1" topLeftCell="A16" zoomScale="90" zoomScaleNormal="90" workbookViewId="0">
      <selection activeCell="B12" sqref="B12"/>
    </sheetView>
  </sheetViews>
  <sheetFormatPr defaultRowHeight="13.2" x14ac:dyDescent="0.25"/>
  <cols>
    <col min="1" max="1" width="19.77734375" style="18" customWidth="1"/>
    <col min="2" max="2" width="47.21875" style="18" customWidth="1"/>
    <col min="3" max="3" width="23.44140625" style="18" bestFit="1" customWidth="1"/>
    <col min="4" max="4" width="43" style="18" customWidth="1"/>
    <col min="5" max="5" width="14.21875" style="18" customWidth="1"/>
    <col min="6" max="6" width="13.77734375" style="18" customWidth="1"/>
    <col min="7" max="7" width="32.6640625" style="18" customWidth="1"/>
    <col min="8" max="8" width="21.44140625" style="18" hidden="1" customWidth="1"/>
    <col min="9" max="9" width="19" style="18" hidden="1" customWidth="1"/>
    <col min="10" max="10" width="30.33203125" style="18" hidden="1" customWidth="1"/>
    <col min="11" max="11" width="19" style="17" hidden="1" customWidth="1"/>
    <col min="12" max="12" width="20.33203125" style="17" hidden="1" customWidth="1"/>
    <col min="13" max="14" width="18.77734375" style="17" hidden="1" customWidth="1"/>
    <col min="15" max="16" width="19" style="17" hidden="1" customWidth="1"/>
    <col min="17" max="17" width="13.77734375" style="17" hidden="1" customWidth="1"/>
    <col min="18" max="18" width="15.77734375" style="17" hidden="1" customWidth="1"/>
    <col min="19" max="19" width="18.5546875" style="17" hidden="1" customWidth="1"/>
    <col min="20" max="23" width="14.77734375" style="17" hidden="1" customWidth="1"/>
    <col min="24" max="24" width="18.88671875" style="17" hidden="1" customWidth="1"/>
    <col min="25" max="27" width="14.77734375" style="17" hidden="1" customWidth="1"/>
    <col min="28" max="16384" width="8.88671875" style="17"/>
  </cols>
  <sheetData>
    <row r="1" spans="1:27" ht="15" customHeight="1" x14ac:dyDescent="0.25">
      <c r="A1" s="185"/>
      <c r="B1" s="185"/>
      <c r="C1" s="185"/>
      <c r="D1" s="185"/>
      <c r="E1" s="185"/>
      <c r="F1" s="185"/>
      <c r="G1" s="185"/>
      <c r="H1" s="185"/>
    </row>
    <row r="2" spans="1:27" x14ac:dyDescent="0.25">
      <c r="A2" s="37" t="s">
        <v>0</v>
      </c>
      <c r="B2" s="37" t="s">
        <v>1</v>
      </c>
      <c r="C2" s="37" t="s">
        <v>4</v>
      </c>
      <c r="D2" s="37" t="s">
        <v>2</v>
      </c>
      <c r="E2" s="38" t="s">
        <v>366</v>
      </c>
      <c r="F2" s="37" t="s">
        <v>367</v>
      </c>
      <c r="G2" s="37" t="s">
        <v>3</v>
      </c>
      <c r="H2" s="37" t="s">
        <v>5</v>
      </c>
      <c r="I2" s="37" t="s">
        <v>430</v>
      </c>
      <c r="J2" s="37" t="s">
        <v>431</v>
      </c>
      <c r="K2" s="37" t="s">
        <v>432</v>
      </c>
      <c r="L2" s="37" t="s">
        <v>433</v>
      </c>
      <c r="M2" s="37" t="s">
        <v>434</v>
      </c>
      <c r="N2" s="37" t="s">
        <v>435</v>
      </c>
      <c r="O2" s="37" t="s">
        <v>436</v>
      </c>
      <c r="P2" s="37" t="s">
        <v>437</v>
      </c>
      <c r="Q2" s="37" t="s">
        <v>438</v>
      </c>
      <c r="R2" s="37" t="s">
        <v>439</v>
      </c>
      <c r="S2" s="37" t="s">
        <v>440</v>
      </c>
      <c r="T2" s="37" t="s">
        <v>441</v>
      </c>
      <c r="U2" s="37" t="s">
        <v>442</v>
      </c>
      <c r="V2" s="37" t="s">
        <v>443</v>
      </c>
      <c r="W2" s="37" t="s">
        <v>444</v>
      </c>
      <c r="X2" s="37" t="s">
        <v>445</v>
      </c>
      <c r="Y2" s="37" t="s">
        <v>446</v>
      </c>
      <c r="Z2" s="37" t="s">
        <v>447</v>
      </c>
      <c r="AA2" s="37" t="s">
        <v>448</v>
      </c>
    </row>
    <row r="3" spans="1:27" ht="15.75" customHeight="1" x14ac:dyDescent="0.25">
      <c r="A3" s="97" t="s">
        <v>319</v>
      </c>
      <c r="B3" s="97" t="s">
        <v>320</v>
      </c>
      <c r="C3" s="97">
        <v>67</v>
      </c>
      <c r="D3" s="97" t="s">
        <v>321</v>
      </c>
      <c r="E3" s="98">
        <v>45797</v>
      </c>
      <c r="F3" s="99" t="s">
        <v>322</v>
      </c>
      <c r="G3" s="99" t="s">
        <v>323</v>
      </c>
      <c r="H3" s="99">
        <v>4</v>
      </c>
      <c r="I3" s="100">
        <v>2</v>
      </c>
      <c r="J3" s="100">
        <f>H3*I3</f>
        <v>8</v>
      </c>
      <c r="K3" s="101" t="s">
        <v>462</v>
      </c>
      <c r="L3" s="101" t="s">
        <v>405</v>
      </c>
      <c r="M3" s="101" t="s">
        <v>408</v>
      </c>
      <c r="N3" s="101" t="s">
        <v>409</v>
      </c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27" ht="15.75" customHeight="1" x14ac:dyDescent="0.25">
      <c r="A4" s="97" t="s">
        <v>255</v>
      </c>
      <c r="B4" s="97" t="s">
        <v>256</v>
      </c>
      <c r="C4" s="102">
        <v>44</v>
      </c>
      <c r="D4" s="103" t="s">
        <v>257</v>
      </c>
      <c r="E4" s="104">
        <v>45797</v>
      </c>
      <c r="F4" s="105" t="s">
        <v>142</v>
      </c>
      <c r="G4" s="102" t="s">
        <v>258</v>
      </c>
      <c r="H4" s="102">
        <v>2</v>
      </c>
      <c r="I4" s="100">
        <v>1.5</v>
      </c>
      <c r="J4" s="100">
        <f t="shared" ref="J4:J69" si="0">H4*I4</f>
        <v>3</v>
      </c>
      <c r="K4" s="101" t="s">
        <v>407</v>
      </c>
      <c r="L4" s="101" t="s">
        <v>411</v>
      </c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27" ht="15.75" customHeight="1" x14ac:dyDescent="0.25">
      <c r="A5" s="97" t="s">
        <v>36</v>
      </c>
      <c r="B5" s="97" t="s">
        <v>37</v>
      </c>
      <c r="C5" s="100">
        <v>80</v>
      </c>
      <c r="D5" s="103" t="s">
        <v>38</v>
      </c>
      <c r="E5" s="106">
        <v>45797</v>
      </c>
      <c r="F5" s="100" t="s">
        <v>66</v>
      </c>
      <c r="G5" s="102" t="s">
        <v>67</v>
      </c>
      <c r="H5" s="102">
        <v>2</v>
      </c>
      <c r="I5" s="100">
        <v>2</v>
      </c>
      <c r="J5" s="100">
        <f t="shared" si="0"/>
        <v>4</v>
      </c>
      <c r="K5" s="101" t="s">
        <v>410</v>
      </c>
      <c r="L5" s="101" t="s">
        <v>413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7" ht="15.75" customHeight="1" x14ac:dyDescent="0.25">
      <c r="A6" s="97" t="s">
        <v>36</v>
      </c>
      <c r="B6" s="97" t="s">
        <v>37</v>
      </c>
      <c r="C6" s="102">
        <v>70</v>
      </c>
      <c r="D6" s="103" t="s">
        <v>39</v>
      </c>
      <c r="E6" s="107">
        <v>45797</v>
      </c>
      <c r="F6" s="102" t="s">
        <v>66</v>
      </c>
      <c r="G6" s="100" t="s">
        <v>89</v>
      </c>
      <c r="H6" s="100">
        <v>2</v>
      </c>
      <c r="I6" s="100">
        <v>2</v>
      </c>
      <c r="J6" s="100">
        <f t="shared" si="0"/>
        <v>4</v>
      </c>
      <c r="K6" s="101" t="s">
        <v>414</v>
      </c>
      <c r="L6" s="101" t="s">
        <v>420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1:27" ht="15.75" customHeight="1" x14ac:dyDescent="0.25">
      <c r="A7" s="97" t="s">
        <v>167</v>
      </c>
      <c r="B7" s="97" t="s">
        <v>168</v>
      </c>
      <c r="C7" s="108">
        <v>14</v>
      </c>
      <c r="D7" s="103" t="s">
        <v>166</v>
      </c>
      <c r="E7" s="109">
        <v>45797</v>
      </c>
      <c r="F7" s="103" t="s">
        <v>66</v>
      </c>
      <c r="G7" s="102" t="s">
        <v>362</v>
      </c>
      <c r="H7" s="103">
        <v>1</v>
      </c>
      <c r="I7" s="100">
        <v>2</v>
      </c>
      <c r="J7" s="100">
        <f t="shared" si="0"/>
        <v>2</v>
      </c>
      <c r="K7" s="101" t="s">
        <v>418</v>
      </c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7" ht="15.75" customHeight="1" x14ac:dyDescent="0.25">
      <c r="A8" s="97" t="s">
        <v>279</v>
      </c>
      <c r="B8" s="97" t="s">
        <v>280</v>
      </c>
      <c r="C8" s="110">
        <v>13</v>
      </c>
      <c r="D8" s="111" t="s">
        <v>277</v>
      </c>
      <c r="E8" s="112">
        <v>45797</v>
      </c>
      <c r="F8" s="110" t="s">
        <v>281</v>
      </c>
      <c r="G8" s="113" t="s">
        <v>282</v>
      </c>
      <c r="H8" s="113">
        <v>0</v>
      </c>
      <c r="I8" s="100">
        <v>1</v>
      </c>
      <c r="J8" s="100">
        <f t="shared" si="0"/>
        <v>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spans="1:27" ht="15.75" customHeight="1" x14ac:dyDescent="0.25">
      <c r="A9" s="97" t="s">
        <v>465</v>
      </c>
      <c r="B9" s="97" t="s">
        <v>466</v>
      </c>
      <c r="C9" s="110"/>
      <c r="D9" s="111"/>
      <c r="E9" s="112">
        <v>45797</v>
      </c>
      <c r="F9" s="110" t="s">
        <v>467</v>
      </c>
      <c r="G9" s="113"/>
      <c r="H9" s="113">
        <v>17</v>
      </c>
      <c r="I9" s="100">
        <v>1</v>
      </c>
      <c r="J9" s="100">
        <f t="shared" si="0"/>
        <v>17</v>
      </c>
      <c r="K9" s="101" t="s">
        <v>404</v>
      </c>
      <c r="L9" s="101" t="s">
        <v>403</v>
      </c>
      <c r="M9" s="101" t="s">
        <v>405</v>
      </c>
      <c r="N9" s="101" t="s">
        <v>406</v>
      </c>
      <c r="O9" s="101" t="s">
        <v>417</v>
      </c>
      <c r="P9" s="101" t="s">
        <v>407</v>
      </c>
      <c r="Q9" s="101" t="s">
        <v>408</v>
      </c>
      <c r="R9" s="101" t="s">
        <v>409</v>
      </c>
      <c r="S9" s="101" t="s">
        <v>410</v>
      </c>
      <c r="T9" s="101" t="s">
        <v>411</v>
      </c>
      <c r="U9" s="101" t="s">
        <v>412</v>
      </c>
      <c r="V9" s="101" t="s">
        <v>413</v>
      </c>
      <c r="W9" s="101" t="s">
        <v>416</v>
      </c>
      <c r="X9" s="101" t="s">
        <v>414</v>
      </c>
      <c r="Y9" s="101" t="s">
        <v>420</v>
      </c>
      <c r="Z9" s="101" t="s">
        <v>418</v>
      </c>
      <c r="AA9" s="101" t="s">
        <v>419</v>
      </c>
    </row>
    <row r="10" spans="1:27" ht="15.75" customHeight="1" x14ac:dyDescent="0.25">
      <c r="A10" s="97" t="s">
        <v>40</v>
      </c>
      <c r="B10" s="97" t="s">
        <v>41</v>
      </c>
      <c r="C10" s="102">
        <v>50</v>
      </c>
      <c r="D10" s="103" t="s">
        <v>42</v>
      </c>
      <c r="E10" s="104">
        <v>45797</v>
      </c>
      <c r="F10" s="102" t="s">
        <v>94</v>
      </c>
      <c r="G10" s="102" t="s">
        <v>74</v>
      </c>
      <c r="H10" s="102">
        <v>0</v>
      </c>
      <c r="I10" s="100">
        <v>1</v>
      </c>
      <c r="J10" s="100">
        <f t="shared" si="0"/>
        <v>0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</row>
    <row r="11" spans="1:27" ht="15.75" customHeight="1" x14ac:dyDescent="0.25">
      <c r="A11" s="97" t="s">
        <v>40</v>
      </c>
      <c r="B11" s="97" t="s">
        <v>43</v>
      </c>
      <c r="C11" s="102">
        <v>15</v>
      </c>
      <c r="D11" s="103" t="s">
        <v>42</v>
      </c>
      <c r="E11" s="109">
        <v>45797</v>
      </c>
      <c r="F11" s="102" t="s">
        <v>94</v>
      </c>
      <c r="G11" s="103" t="s">
        <v>76</v>
      </c>
      <c r="H11" s="103">
        <v>0</v>
      </c>
      <c r="I11" s="100">
        <v>1</v>
      </c>
      <c r="J11" s="100">
        <f t="shared" si="0"/>
        <v>0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</row>
    <row r="12" spans="1:27" ht="15.75" customHeight="1" x14ac:dyDescent="0.25">
      <c r="A12" s="97" t="s">
        <v>275</v>
      </c>
      <c r="B12" s="97" t="s">
        <v>276</v>
      </c>
      <c r="C12" s="113">
        <v>12</v>
      </c>
      <c r="D12" s="111" t="s">
        <v>277</v>
      </c>
      <c r="E12" s="112">
        <v>45797</v>
      </c>
      <c r="F12" s="113" t="s">
        <v>278</v>
      </c>
      <c r="G12" s="113" t="s">
        <v>269</v>
      </c>
      <c r="H12" s="113">
        <v>0</v>
      </c>
      <c r="I12" s="100">
        <v>1.5</v>
      </c>
      <c r="J12" s="100">
        <f t="shared" si="0"/>
        <v>0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</row>
    <row r="13" spans="1:27" ht="15.75" customHeight="1" x14ac:dyDescent="0.25">
      <c r="A13" s="97" t="s">
        <v>154</v>
      </c>
      <c r="B13" s="97" t="s">
        <v>155</v>
      </c>
      <c r="C13" s="102">
        <v>37</v>
      </c>
      <c r="D13" s="103" t="s">
        <v>153</v>
      </c>
      <c r="E13" s="104">
        <v>45797</v>
      </c>
      <c r="F13" s="102" t="s">
        <v>386</v>
      </c>
      <c r="G13" s="102" t="s">
        <v>126</v>
      </c>
      <c r="H13" s="102">
        <v>2</v>
      </c>
      <c r="I13" s="100">
        <v>2</v>
      </c>
      <c r="J13" s="100">
        <f t="shared" si="0"/>
        <v>4</v>
      </c>
      <c r="K13" s="101" t="s">
        <v>403</v>
      </c>
      <c r="L13" s="101" t="s">
        <v>405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</row>
    <row r="14" spans="1:27" ht="15.75" customHeight="1" x14ac:dyDescent="0.25">
      <c r="A14" s="97" t="s">
        <v>170</v>
      </c>
      <c r="B14" s="97" t="s">
        <v>171</v>
      </c>
      <c r="C14" s="108">
        <v>21</v>
      </c>
      <c r="D14" s="103" t="s">
        <v>166</v>
      </c>
      <c r="E14" s="109">
        <v>45797</v>
      </c>
      <c r="F14" s="114" t="s">
        <v>172</v>
      </c>
      <c r="G14" s="103" t="s">
        <v>121</v>
      </c>
      <c r="H14" s="103">
        <v>1</v>
      </c>
      <c r="I14" s="100">
        <v>2</v>
      </c>
      <c r="J14" s="100">
        <f t="shared" si="0"/>
        <v>2</v>
      </c>
      <c r="K14" s="101" t="s">
        <v>407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</row>
    <row r="15" spans="1:27" ht="15.75" customHeight="1" x14ac:dyDescent="0.25">
      <c r="A15" s="97" t="s">
        <v>327</v>
      </c>
      <c r="B15" s="97" t="s">
        <v>328</v>
      </c>
      <c r="C15" s="97">
        <v>80</v>
      </c>
      <c r="D15" s="97" t="s">
        <v>329</v>
      </c>
      <c r="E15" s="98">
        <v>45797</v>
      </c>
      <c r="F15" s="99" t="s">
        <v>172</v>
      </c>
      <c r="G15" s="99" t="s">
        <v>330</v>
      </c>
      <c r="H15" s="99">
        <v>4</v>
      </c>
      <c r="I15" s="100">
        <v>2</v>
      </c>
      <c r="J15" s="100">
        <f t="shared" si="0"/>
        <v>8</v>
      </c>
      <c r="K15" s="101" t="s">
        <v>408</v>
      </c>
      <c r="L15" s="101" t="s">
        <v>409</v>
      </c>
      <c r="M15" s="101" t="s">
        <v>411</v>
      </c>
      <c r="N15" s="101" t="s">
        <v>420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</row>
    <row r="16" spans="1:27" x14ac:dyDescent="0.25">
      <c r="A16" s="97" t="s">
        <v>134</v>
      </c>
      <c r="B16" s="97" t="s">
        <v>135</v>
      </c>
      <c r="C16" s="102">
        <v>47</v>
      </c>
      <c r="D16" s="103" t="s">
        <v>136</v>
      </c>
      <c r="E16" s="104" t="s">
        <v>137</v>
      </c>
      <c r="F16" s="102" t="s">
        <v>70</v>
      </c>
      <c r="G16" s="115" t="s">
        <v>344</v>
      </c>
      <c r="H16" s="102">
        <v>2</v>
      </c>
      <c r="I16" s="100">
        <v>2</v>
      </c>
      <c r="J16" s="100">
        <f t="shared" si="0"/>
        <v>4</v>
      </c>
      <c r="K16" s="101" t="s">
        <v>414</v>
      </c>
      <c r="L16" s="101" t="s">
        <v>418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spans="1:27" ht="15.75" customHeight="1" x14ac:dyDescent="0.25">
      <c r="A17" s="97" t="s">
        <v>26</v>
      </c>
      <c r="B17" s="97" t="s">
        <v>23</v>
      </c>
      <c r="C17" s="100">
        <v>130</v>
      </c>
      <c r="D17" s="103" t="s">
        <v>101</v>
      </c>
      <c r="E17" s="104">
        <v>45797</v>
      </c>
      <c r="F17" s="105" t="s">
        <v>70</v>
      </c>
      <c r="G17" s="102" t="s">
        <v>71</v>
      </c>
      <c r="H17" s="102">
        <v>3</v>
      </c>
      <c r="I17" s="100">
        <v>2</v>
      </c>
      <c r="J17" s="100">
        <f t="shared" si="0"/>
        <v>6</v>
      </c>
      <c r="K17" s="101" t="s">
        <v>420</v>
      </c>
      <c r="L17" s="101" t="s">
        <v>413</v>
      </c>
      <c r="M17" s="101" t="s">
        <v>411</v>
      </c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</row>
    <row r="18" spans="1:27" ht="15.75" customHeight="1" x14ac:dyDescent="0.25">
      <c r="A18" s="97" t="s">
        <v>26</v>
      </c>
      <c r="B18" s="97" t="s">
        <v>23</v>
      </c>
      <c r="C18" s="102">
        <v>108</v>
      </c>
      <c r="D18" s="103" t="s">
        <v>101</v>
      </c>
      <c r="E18" s="104">
        <v>45797</v>
      </c>
      <c r="F18" s="105" t="s">
        <v>70</v>
      </c>
      <c r="G18" s="102" t="s">
        <v>72</v>
      </c>
      <c r="H18" s="102">
        <v>3</v>
      </c>
      <c r="I18" s="100">
        <v>2</v>
      </c>
      <c r="J18" s="100">
        <f t="shared" si="0"/>
        <v>6</v>
      </c>
      <c r="K18" s="101" t="s">
        <v>410</v>
      </c>
      <c r="L18" s="101" t="s">
        <v>463</v>
      </c>
      <c r="M18" s="101" t="s">
        <v>408</v>
      </c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</row>
    <row r="19" spans="1:27" ht="15.75" customHeight="1" x14ac:dyDescent="0.25">
      <c r="A19" s="97" t="s">
        <v>26</v>
      </c>
      <c r="B19" s="97" t="s">
        <v>23</v>
      </c>
      <c r="C19" s="100">
        <v>110</v>
      </c>
      <c r="D19" s="103" t="s">
        <v>24</v>
      </c>
      <c r="E19" s="106">
        <v>45797</v>
      </c>
      <c r="F19" s="100" t="s">
        <v>70</v>
      </c>
      <c r="G19" s="102" t="s">
        <v>73</v>
      </c>
      <c r="H19" s="102">
        <v>3</v>
      </c>
      <c r="I19" s="100">
        <v>2</v>
      </c>
      <c r="J19" s="100">
        <f t="shared" si="0"/>
        <v>6</v>
      </c>
      <c r="K19" s="101" t="s">
        <v>407</v>
      </c>
      <c r="L19" s="101" t="s">
        <v>405</v>
      </c>
      <c r="M19" s="101" t="s">
        <v>403</v>
      </c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spans="1:27" ht="15.75" customHeight="1" x14ac:dyDescent="0.25">
      <c r="A20" s="116" t="s">
        <v>324</v>
      </c>
      <c r="B20" s="116" t="s">
        <v>325</v>
      </c>
      <c r="C20" s="116">
        <v>111</v>
      </c>
      <c r="D20" s="116" t="s">
        <v>321</v>
      </c>
      <c r="E20" s="117">
        <v>45798</v>
      </c>
      <c r="F20" s="118" t="s">
        <v>322</v>
      </c>
      <c r="G20" s="118" t="s">
        <v>326</v>
      </c>
      <c r="H20" s="118">
        <v>4</v>
      </c>
      <c r="I20" s="119">
        <v>2</v>
      </c>
      <c r="J20" s="119">
        <f t="shared" si="0"/>
        <v>8</v>
      </c>
      <c r="K20" s="119" t="s">
        <v>404</v>
      </c>
      <c r="L20" s="119" t="s">
        <v>405</v>
      </c>
      <c r="M20" s="119" t="s">
        <v>406</v>
      </c>
      <c r="N20" s="119" t="s">
        <v>412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spans="1:27" ht="15.75" customHeight="1" x14ac:dyDescent="0.25">
      <c r="A21" s="116" t="s">
        <v>207</v>
      </c>
      <c r="B21" s="116" t="s">
        <v>208</v>
      </c>
      <c r="C21" s="120">
        <v>30</v>
      </c>
      <c r="D21" s="120" t="s">
        <v>209</v>
      </c>
      <c r="E21" s="121">
        <v>45798</v>
      </c>
      <c r="F21" s="122" t="s">
        <v>357</v>
      </c>
      <c r="G21" s="123" t="s">
        <v>356</v>
      </c>
      <c r="H21" s="123">
        <v>2</v>
      </c>
      <c r="I21" s="119">
        <v>3</v>
      </c>
      <c r="J21" s="119">
        <f t="shared" si="0"/>
        <v>6</v>
      </c>
      <c r="K21" s="119" t="s">
        <v>410</v>
      </c>
      <c r="L21" s="119" t="s">
        <v>413</v>
      </c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spans="1:27" ht="15.75" customHeight="1" x14ac:dyDescent="0.25">
      <c r="A22" s="116" t="s">
        <v>378</v>
      </c>
      <c r="B22" s="116" t="s">
        <v>379</v>
      </c>
      <c r="C22" s="124">
        <v>21</v>
      </c>
      <c r="D22" s="120" t="s">
        <v>179</v>
      </c>
      <c r="E22" s="125">
        <v>45798</v>
      </c>
      <c r="F22" s="125" t="s">
        <v>380</v>
      </c>
      <c r="G22" s="126" t="s">
        <v>121</v>
      </c>
      <c r="H22" s="120">
        <v>1</v>
      </c>
      <c r="I22" s="119">
        <v>1</v>
      </c>
      <c r="J22" s="119">
        <f t="shared" si="0"/>
        <v>1</v>
      </c>
      <c r="K22" s="119" t="s">
        <v>418</v>
      </c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</row>
    <row r="23" spans="1:27" ht="15.75" customHeight="1" x14ac:dyDescent="0.25">
      <c r="A23" s="116" t="s">
        <v>55</v>
      </c>
      <c r="B23" s="116" t="s">
        <v>37</v>
      </c>
      <c r="C23" s="123"/>
      <c r="D23" s="120" t="s">
        <v>56</v>
      </c>
      <c r="E23" s="121">
        <v>45798</v>
      </c>
      <c r="F23" s="123" t="s">
        <v>66</v>
      </c>
      <c r="G23" s="123" t="s">
        <v>88</v>
      </c>
      <c r="H23" s="123">
        <v>2</v>
      </c>
      <c r="I23" s="119">
        <v>2</v>
      </c>
      <c r="J23" s="119">
        <f t="shared" si="0"/>
        <v>4</v>
      </c>
      <c r="K23" s="119" t="s">
        <v>403</v>
      </c>
      <c r="L23" s="119" t="s">
        <v>409</v>
      </c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</row>
    <row r="24" spans="1:27" ht="15.75" customHeight="1" x14ac:dyDescent="0.25">
      <c r="A24" s="116" t="s">
        <v>49</v>
      </c>
      <c r="B24" s="116" t="s">
        <v>50</v>
      </c>
      <c r="C24" s="120">
        <v>27</v>
      </c>
      <c r="D24" s="120" t="s">
        <v>51</v>
      </c>
      <c r="E24" s="121">
        <v>45798</v>
      </c>
      <c r="F24" s="120" t="s">
        <v>92</v>
      </c>
      <c r="G24" s="120" t="s">
        <v>77</v>
      </c>
      <c r="H24" s="120">
        <v>0</v>
      </c>
      <c r="I24" s="119">
        <v>1</v>
      </c>
      <c r="J24" s="119">
        <f t="shared" si="0"/>
        <v>0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</row>
    <row r="25" spans="1:27" ht="15.75" customHeight="1" x14ac:dyDescent="0.25">
      <c r="A25" s="116" t="s">
        <v>468</v>
      </c>
      <c r="B25" s="116" t="s">
        <v>469</v>
      </c>
      <c r="C25" s="120"/>
      <c r="D25" s="120"/>
      <c r="E25" s="121">
        <v>45798</v>
      </c>
      <c r="F25" s="120" t="s">
        <v>467</v>
      </c>
      <c r="G25" s="120"/>
      <c r="H25" s="120">
        <v>17</v>
      </c>
      <c r="I25" s="119">
        <v>1</v>
      </c>
      <c r="J25" s="119">
        <f t="shared" si="0"/>
        <v>17</v>
      </c>
      <c r="K25" s="119" t="s">
        <v>404</v>
      </c>
      <c r="L25" s="119" t="s">
        <v>403</v>
      </c>
      <c r="M25" s="119" t="s">
        <v>405</v>
      </c>
      <c r="N25" s="119" t="s">
        <v>406</v>
      </c>
      <c r="O25" s="119" t="s">
        <v>417</v>
      </c>
      <c r="P25" s="119" t="s">
        <v>407</v>
      </c>
      <c r="Q25" s="119" t="s">
        <v>408</v>
      </c>
      <c r="R25" s="119" t="s">
        <v>409</v>
      </c>
      <c r="S25" s="119" t="s">
        <v>410</v>
      </c>
      <c r="T25" s="119" t="s">
        <v>411</v>
      </c>
      <c r="U25" s="119" t="s">
        <v>412</v>
      </c>
      <c r="V25" s="119" t="s">
        <v>413</v>
      </c>
      <c r="W25" s="119" t="s">
        <v>416</v>
      </c>
      <c r="X25" s="119" t="s">
        <v>414</v>
      </c>
      <c r="Y25" s="119" t="s">
        <v>420</v>
      </c>
      <c r="Z25" s="119" t="s">
        <v>418</v>
      </c>
      <c r="AA25" s="119" t="s">
        <v>419</v>
      </c>
    </row>
    <row r="26" spans="1:27" ht="15.75" customHeight="1" x14ac:dyDescent="0.25">
      <c r="A26" s="116" t="s">
        <v>44</v>
      </c>
      <c r="B26" s="116" t="s">
        <v>45</v>
      </c>
      <c r="C26" s="123">
        <v>18</v>
      </c>
      <c r="D26" s="120" t="s">
        <v>46</v>
      </c>
      <c r="E26" s="121">
        <v>45798</v>
      </c>
      <c r="F26" s="127" t="s">
        <v>75</v>
      </c>
      <c r="G26" s="123" t="s">
        <v>82</v>
      </c>
      <c r="H26" s="123">
        <v>0</v>
      </c>
      <c r="I26" s="119">
        <v>1</v>
      </c>
      <c r="J26" s="119">
        <f t="shared" si="0"/>
        <v>0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</row>
    <row r="27" spans="1:27" ht="15.75" customHeight="1" x14ac:dyDescent="0.25">
      <c r="A27" s="116" t="s">
        <v>47</v>
      </c>
      <c r="B27" s="116" t="s">
        <v>48</v>
      </c>
      <c r="C27" s="123">
        <v>5</v>
      </c>
      <c r="D27" s="120" t="s">
        <v>46</v>
      </c>
      <c r="E27" s="121">
        <v>45798</v>
      </c>
      <c r="F27" s="123" t="s">
        <v>75</v>
      </c>
      <c r="G27" s="123" t="s">
        <v>83</v>
      </c>
      <c r="H27" s="123">
        <v>0</v>
      </c>
      <c r="I27" s="119">
        <v>1</v>
      </c>
      <c r="J27" s="119">
        <f t="shared" si="0"/>
        <v>0</v>
      </c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</row>
    <row r="28" spans="1:27" ht="15.75" customHeight="1" x14ac:dyDescent="0.25">
      <c r="A28" s="116" t="s">
        <v>57</v>
      </c>
      <c r="B28" s="116" t="s">
        <v>58</v>
      </c>
      <c r="C28" s="123"/>
      <c r="D28" s="120" t="s">
        <v>54</v>
      </c>
      <c r="E28" s="121">
        <v>45798</v>
      </c>
      <c r="F28" s="123" t="s">
        <v>75</v>
      </c>
      <c r="G28" s="123" t="s">
        <v>87</v>
      </c>
      <c r="H28" s="123">
        <v>0</v>
      </c>
      <c r="I28" s="119">
        <v>1</v>
      </c>
      <c r="J28" s="119">
        <f t="shared" si="0"/>
        <v>0</v>
      </c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</row>
    <row r="29" spans="1:27" ht="15.75" customHeight="1" x14ac:dyDescent="0.25">
      <c r="A29" s="116" t="s">
        <v>173</v>
      </c>
      <c r="B29" s="116" t="s">
        <v>174</v>
      </c>
      <c r="C29" s="124">
        <v>15</v>
      </c>
      <c r="D29" s="120" t="s">
        <v>175</v>
      </c>
      <c r="E29" s="125">
        <v>45798</v>
      </c>
      <c r="F29" s="125" t="s">
        <v>97</v>
      </c>
      <c r="G29" s="126" t="s">
        <v>375</v>
      </c>
      <c r="H29" s="120">
        <v>0</v>
      </c>
      <c r="I29" s="119">
        <v>2</v>
      </c>
      <c r="J29" s="119">
        <f t="shared" si="0"/>
        <v>0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</row>
    <row r="30" spans="1:27" ht="15.75" customHeight="1" x14ac:dyDescent="0.25">
      <c r="A30" s="116" t="s">
        <v>265</v>
      </c>
      <c r="B30" s="116" t="s">
        <v>266</v>
      </c>
      <c r="C30" s="128">
        <v>7</v>
      </c>
      <c r="D30" s="129" t="s">
        <v>267</v>
      </c>
      <c r="E30" s="130">
        <v>45798</v>
      </c>
      <c r="F30" s="128" t="s">
        <v>268</v>
      </c>
      <c r="G30" s="128" t="s">
        <v>269</v>
      </c>
      <c r="H30" s="128">
        <v>1</v>
      </c>
      <c r="I30" s="119">
        <v>2</v>
      </c>
      <c r="J30" s="119">
        <f t="shared" si="0"/>
        <v>2</v>
      </c>
      <c r="K30" s="119" t="s">
        <v>417</v>
      </c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</row>
    <row r="31" spans="1:27" ht="15.75" customHeight="1" x14ac:dyDescent="0.25">
      <c r="A31" s="116" t="s">
        <v>164</v>
      </c>
      <c r="B31" s="116" t="s">
        <v>165</v>
      </c>
      <c r="C31" s="131">
        <v>27</v>
      </c>
      <c r="D31" s="120" t="s">
        <v>166</v>
      </c>
      <c r="E31" s="125">
        <v>45798</v>
      </c>
      <c r="F31" s="120" t="s">
        <v>172</v>
      </c>
      <c r="G31" s="123" t="s">
        <v>121</v>
      </c>
      <c r="H31" s="120">
        <v>1</v>
      </c>
      <c r="I31" s="119">
        <v>2</v>
      </c>
      <c r="J31" s="119">
        <f t="shared" si="0"/>
        <v>2</v>
      </c>
      <c r="K31" s="119" t="s">
        <v>407</v>
      </c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</row>
    <row r="32" spans="1:27" ht="15.75" customHeight="1" x14ac:dyDescent="0.25">
      <c r="A32" s="116" t="s">
        <v>342</v>
      </c>
      <c r="B32" s="116" t="s">
        <v>343</v>
      </c>
      <c r="C32" s="116">
        <v>45</v>
      </c>
      <c r="D32" s="116" t="s">
        <v>34</v>
      </c>
      <c r="E32" s="117">
        <v>45798</v>
      </c>
      <c r="F32" s="118" t="s">
        <v>172</v>
      </c>
      <c r="G32" s="118" t="s">
        <v>344</v>
      </c>
      <c r="H32" s="118">
        <v>2</v>
      </c>
      <c r="I32" s="119">
        <v>2</v>
      </c>
      <c r="J32" s="119">
        <f t="shared" si="0"/>
        <v>4</v>
      </c>
      <c r="K32" s="119" t="s">
        <v>408</v>
      </c>
      <c r="L32" s="119" t="s">
        <v>414</v>
      </c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</row>
    <row r="33" spans="1:27" ht="15.75" customHeight="1" x14ac:dyDescent="0.25">
      <c r="A33" s="129" t="s">
        <v>425</v>
      </c>
      <c r="B33" s="129"/>
      <c r="C33" s="129"/>
      <c r="D33" s="129" t="s">
        <v>426</v>
      </c>
      <c r="E33" s="130">
        <v>45798</v>
      </c>
      <c r="F33" s="132" t="s">
        <v>172</v>
      </c>
      <c r="G33" s="128" t="s">
        <v>427</v>
      </c>
      <c r="H33" s="123">
        <v>0</v>
      </c>
      <c r="I33" s="119">
        <v>2</v>
      </c>
      <c r="J33" s="119">
        <f t="shared" si="0"/>
        <v>0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</row>
    <row r="34" spans="1:27" ht="15.75" customHeight="1" x14ac:dyDescent="0.25">
      <c r="A34" s="116" t="s">
        <v>262</v>
      </c>
      <c r="B34" s="116" t="s">
        <v>240</v>
      </c>
      <c r="C34" s="128">
        <v>21</v>
      </c>
      <c r="D34" s="129" t="s">
        <v>263</v>
      </c>
      <c r="E34" s="130">
        <v>45798</v>
      </c>
      <c r="F34" s="128" t="s">
        <v>172</v>
      </c>
      <c r="G34" s="128" t="s">
        <v>264</v>
      </c>
      <c r="H34" s="128">
        <v>0</v>
      </c>
      <c r="I34" s="119">
        <v>2</v>
      </c>
      <c r="J34" s="119">
        <f t="shared" si="0"/>
        <v>0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</row>
    <row r="35" spans="1:27" ht="15.75" customHeight="1" x14ac:dyDescent="0.25">
      <c r="A35" s="116" t="s">
        <v>14</v>
      </c>
      <c r="B35" s="116" t="s">
        <v>15</v>
      </c>
      <c r="C35" s="123">
        <v>223</v>
      </c>
      <c r="D35" s="120" t="s">
        <v>10</v>
      </c>
      <c r="E35" s="121">
        <v>45798</v>
      </c>
      <c r="F35" s="119" t="s">
        <v>99</v>
      </c>
      <c r="G35" s="123" t="s">
        <v>91</v>
      </c>
      <c r="H35" s="123">
        <v>6</v>
      </c>
      <c r="I35" s="119">
        <v>2</v>
      </c>
      <c r="J35" s="119">
        <f t="shared" si="0"/>
        <v>12</v>
      </c>
      <c r="K35" s="119" t="s">
        <v>418</v>
      </c>
      <c r="L35" s="119" t="s">
        <v>413</v>
      </c>
      <c r="M35" s="119" t="s">
        <v>410</v>
      </c>
      <c r="N35" s="119" t="s">
        <v>417</v>
      </c>
      <c r="O35" s="119" t="s">
        <v>406</v>
      </c>
      <c r="P35" s="119" t="s">
        <v>411</v>
      </c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</row>
    <row r="36" spans="1:27" x14ac:dyDescent="0.25">
      <c r="A36" s="133" t="s">
        <v>122</v>
      </c>
      <c r="B36" s="133" t="s">
        <v>123</v>
      </c>
      <c r="C36" s="134">
        <v>36</v>
      </c>
      <c r="D36" s="134" t="s">
        <v>124</v>
      </c>
      <c r="E36" s="135" t="s">
        <v>125</v>
      </c>
      <c r="F36" s="134" t="s">
        <v>85</v>
      </c>
      <c r="G36" s="136" t="s">
        <v>126</v>
      </c>
      <c r="H36" s="137">
        <v>1</v>
      </c>
      <c r="I36" s="137">
        <v>2</v>
      </c>
      <c r="J36" s="137">
        <f t="shared" si="0"/>
        <v>2</v>
      </c>
      <c r="K36" s="137" t="s">
        <v>417</v>
      </c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</row>
    <row r="37" spans="1:27" ht="28.5" customHeight="1" x14ac:dyDescent="0.25">
      <c r="A37" s="133" t="s">
        <v>61</v>
      </c>
      <c r="B37" s="133" t="s">
        <v>62</v>
      </c>
      <c r="C37" s="138">
        <v>95</v>
      </c>
      <c r="D37" s="134" t="s">
        <v>63</v>
      </c>
      <c r="E37" s="139">
        <v>45799</v>
      </c>
      <c r="F37" s="138" t="s">
        <v>79</v>
      </c>
      <c r="G37" s="138" t="s">
        <v>365</v>
      </c>
      <c r="H37" s="138">
        <v>3</v>
      </c>
      <c r="I37" s="137">
        <v>1.5</v>
      </c>
      <c r="J37" s="137">
        <f t="shared" si="0"/>
        <v>4.5</v>
      </c>
      <c r="K37" s="137" t="s">
        <v>406</v>
      </c>
      <c r="L37" s="137" t="s">
        <v>408</v>
      </c>
      <c r="M37" s="137" t="s">
        <v>409</v>
      </c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</row>
    <row r="38" spans="1:27" ht="15.75" customHeight="1" x14ac:dyDescent="0.25">
      <c r="A38" s="133" t="s">
        <v>61</v>
      </c>
      <c r="B38" s="133" t="s">
        <v>62</v>
      </c>
      <c r="C38" s="134">
        <v>32</v>
      </c>
      <c r="D38" s="134" t="s">
        <v>64</v>
      </c>
      <c r="E38" s="135">
        <v>45799</v>
      </c>
      <c r="F38" s="140" t="s">
        <v>79</v>
      </c>
      <c r="G38" s="134" t="s">
        <v>80</v>
      </c>
      <c r="H38" s="134">
        <v>1</v>
      </c>
      <c r="I38" s="137">
        <v>1.5</v>
      </c>
      <c r="J38" s="137">
        <f t="shared" si="0"/>
        <v>1.5</v>
      </c>
      <c r="K38" s="137" t="s">
        <v>416</v>
      </c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spans="1:27" ht="15.75" customHeight="1" x14ac:dyDescent="0.25">
      <c r="A39" s="133" t="s">
        <v>61</v>
      </c>
      <c r="B39" s="133" t="s">
        <v>62</v>
      </c>
      <c r="C39" s="138">
        <v>27</v>
      </c>
      <c r="D39" s="134" t="s">
        <v>78</v>
      </c>
      <c r="E39" s="139">
        <v>45799</v>
      </c>
      <c r="F39" s="138" t="s">
        <v>79</v>
      </c>
      <c r="G39" s="138" t="s">
        <v>81</v>
      </c>
      <c r="H39" s="138">
        <v>1</v>
      </c>
      <c r="I39" s="137">
        <v>1.5</v>
      </c>
      <c r="J39" s="137">
        <f t="shared" si="0"/>
        <v>1.5</v>
      </c>
      <c r="K39" s="137" t="s">
        <v>419</v>
      </c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</row>
    <row r="40" spans="1:27" ht="15.75" customHeight="1" x14ac:dyDescent="0.25">
      <c r="A40" s="133" t="s">
        <v>239</v>
      </c>
      <c r="B40" s="133" t="s">
        <v>240</v>
      </c>
      <c r="C40" s="133">
        <v>30</v>
      </c>
      <c r="D40" s="133" t="s">
        <v>241</v>
      </c>
      <c r="E40" s="139">
        <v>45799</v>
      </c>
      <c r="F40" s="133" t="s">
        <v>66</v>
      </c>
      <c r="G40" s="133" t="s">
        <v>291</v>
      </c>
      <c r="H40" s="134">
        <v>1</v>
      </c>
      <c r="I40" s="137">
        <v>2</v>
      </c>
      <c r="J40" s="137">
        <f t="shared" si="0"/>
        <v>2</v>
      </c>
      <c r="K40" s="137" t="s">
        <v>405</v>
      </c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</row>
    <row r="41" spans="1:27" ht="15.75" customHeight="1" x14ac:dyDescent="0.25">
      <c r="A41" s="133" t="s">
        <v>242</v>
      </c>
      <c r="B41" s="133" t="s">
        <v>240</v>
      </c>
      <c r="C41" s="133">
        <v>24</v>
      </c>
      <c r="D41" s="133" t="s">
        <v>241</v>
      </c>
      <c r="E41" s="139">
        <v>45799</v>
      </c>
      <c r="F41" s="133" t="s">
        <v>66</v>
      </c>
      <c r="G41" s="133" t="s">
        <v>243</v>
      </c>
      <c r="H41" s="138">
        <v>1</v>
      </c>
      <c r="I41" s="137">
        <v>2</v>
      </c>
      <c r="J41" s="137">
        <f t="shared" si="0"/>
        <v>2</v>
      </c>
      <c r="K41" s="137" t="s">
        <v>403</v>
      </c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</row>
    <row r="42" spans="1:27" ht="15.75" customHeight="1" x14ac:dyDescent="0.25">
      <c r="A42" s="133" t="s">
        <v>59</v>
      </c>
      <c r="B42" s="133" t="s">
        <v>60</v>
      </c>
      <c r="C42" s="138">
        <v>8</v>
      </c>
      <c r="D42" s="134" t="s">
        <v>51</v>
      </c>
      <c r="E42" s="139">
        <v>45799</v>
      </c>
      <c r="F42" s="138" t="s">
        <v>92</v>
      </c>
      <c r="G42" s="138" t="s">
        <v>76</v>
      </c>
      <c r="H42" s="138">
        <v>0</v>
      </c>
      <c r="I42" s="137">
        <v>1</v>
      </c>
      <c r="J42" s="137">
        <f t="shared" si="0"/>
        <v>0</v>
      </c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</row>
    <row r="43" spans="1:27" ht="15.75" customHeight="1" x14ac:dyDescent="0.25">
      <c r="A43" s="133" t="s">
        <v>470</v>
      </c>
      <c r="B43" s="133" t="s">
        <v>471</v>
      </c>
      <c r="C43" s="138"/>
      <c r="D43" s="134"/>
      <c r="E43" s="139">
        <v>45799</v>
      </c>
      <c r="F43" s="138" t="s">
        <v>472</v>
      </c>
      <c r="G43" s="138"/>
      <c r="H43" s="138">
        <v>17</v>
      </c>
      <c r="I43" s="137">
        <v>2</v>
      </c>
      <c r="J43" s="137">
        <f t="shared" si="0"/>
        <v>34</v>
      </c>
      <c r="K43" s="137" t="s">
        <v>404</v>
      </c>
      <c r="L43" s="137" t="s">
        <v>403</v>
      </c>
      <c r="M43" s="137" t="s">
        <v>405</v>
      </c>
      <c r="N43" s="137" t="s">
        <v>406</v>
      </c>
      <c r="O43" s="137" t="s">
        <v>417</v>
      </c>
      <c r="P43" s="137" t="s">
        <v>407</v>
      </c>
      <c r="Q43" s="137" t="s">
        <v>408</v>
      </c>
      <c r="R43" s="137" t="s">
        <v>409</v>
      </c>
      <c r="S43" s="137" t="s">
        <v>410</v>
      </c>
      <c r="T43" s="137" t="s">
        <v>411</v>
      </c>
      <c r="U43" s="137" t="s">
        <v>412</v>
      </c>
      <c r="V43" s="137" t="s">
        <v>413</v>
      </c>
      <c r="W43" s="137" t="s">
        <v>416</v>
      </c>
      <c r="X43" s="137" t="s">
        <v>414</v>
      </c>
      <c r="Y43" s="137" t="s">
        <v>420</v>
      </c>
      <c r="Z43" s="137" t="s">
        <v>418</v>
      </c>
      <c r="AA43" s="137" t="s">
        <v>419</v>
      </c>
    </row>
    <row r="44" spans="1:27" ht="15.75" customHeight="1" x14ac:dyDescent="0.25">
      <c r="A44" s="133" t="s">
        <v>52</v>
      </c>
      <c r="B44" s="133" t="s">
        <v>53</v>
      </c>
      <c r="C44" s="136"/>
      <c r="D44" s="134" t="s">
        <v>54</v>
      </c>
      <c r="E44" s="141">
        <v>45799</v>
      </c>
      <c r="F44" s="136" t="s">
        <v>105</v>
      </c>
      <c r="G44" s="134" t="s">
        <v>86</v>
      </c>
      <c r="H44" s="134">
        <v>2</v>
      </c>
      <c r="I44" s="137">
        <v>1</v>
      </c>
      <c r="J44" s="137">
        <f t="shared" si="0"/>
        <v>2</v>
      </c>
      <c r="K44" s="137" t="s">
        <v>414</v>
      </c>
      <c r="L44" s="137" t="s">
        <v>429</v>
      </c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</row>
    <row r="45" spans="1:27" ht="15.75" customHeight="1" x14ac:dyDescent="0.25">
      <c r="A45" s="133" t="s">
        <v>259</v>
      </c>
      <c r="B45" s="133" t="s">
        <v>260</v>
      </c>
      <c r="C45" s="142">
        <v>10</v>
      </c>
      <c r="D45" s="143" t="s">
        <v>261</v>
      </c>
      <c r="E45" s="144">
        <v>45799</v>
      </c>
      <c r="F45" s="142" t="s">
        <v>268</v>
      </c>
      <c r="G45" s="145" t="s">
        <v>169</v>
      </c>
      <c r="H45" s="146">
        <v>1</v>
      </c>
      <c r="I45" s="137">
        <v>2</v>
      </c>
      <c r="J45" s="137">
        <f t="shared" si="0"/>
        <v>2</v>
      </c>
      <c r="K45" s="137" t="s">
        <v>417</v>
      </c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</row>
    <row r="46" spans="1:27" ht="15.75" customHeight="1" x14ac:dyDescent="0.25">
      <c r="A46" s="133" t="s">
        <v>288</v>
      </c>
      <c r="B46" s="133" t="s">
        <v>289</v>
      </c>
      <c r="C46" s="143">
        <v>14</v>
      </c>
      <c r="D46" s="143" t="s">
        <v>285</v>
      </c>
      <c r="E46" s="147">
        <v>45799</v>
      </c>
      <c r="F46" s="145" t="s">
        <v>449</v>
      </c>
      <c r="G46" s="143" t="s">
        <v>291</v>
      </c>
      <c r="H46" s="143">
        <v>1</v>
      </c>
      <c r="I46" s="137">
        <v>1.5</v>
      </c>
      <c r="J46" s="137">
        <f t="shared" si="0"/>
        <v>1.5</v>
      </c>
      <c r="K46" s="137" t="s">
        <v>416</v>
      </c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</row>
    <row r="47" spans="1:27" ht="15.75" customHeight="1" x14ac:dyDescent="0.25">
      <c r="A47" s="133" t="s">
        <v>177</v>
      </c>
      <c r="B47" s="133" t="s">
        <v>178</v>
      </c>
      <c r="C47" s="148">
        <v>42</v>
      </c>
      <c r="D47" s="134" t="s">
        <v>179</v>
      </c>
      <c r="E47" s="144">
        <v>45799</v>
      </c>
      <c r="F47" s="134" t="s">
        <v>172</v>
      </c>
      <c r="G47" s="149" t="s">
        <v>180</v>
      </c>
      <c r="H47" s="134">
        <v>2</v>
      </c>
      <c r="I47" s="137">
        <v>2</v>
      </c>
      <c r="J47" s="137">
        <f t="shared" si="0"/>
        <v>4</v>
      </c>
      <c r="K47" s="137" t="s">
        <v>411</v>
      </c>
      <c r="L47" s="137" t="s">
        <v>418</v>
      </c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</row>
    <row r="48" spans="1:27" ht="15.75" customHeight="1" x14ac:dyDescent="0.25">
      <c r="A48" s="133" t="s">
        <v>197</v>
      </c>
      <c r="B48" s="133" t="s">
        <v>198</v>
      </c>
      <c r="C48" s="148">
        <v>13</v>
      </c>
      <c r="D48" s="134" t="s">
        <v>199</v>
      </c>
      <c r="E48" s="144">
        <v>45799</v>
      </c>
      <c r="F48" s="134" t="s">
        <v>172</v>
      </c>
      <c r="G48" s="150" t="s">
        <v>361</v>
      </c>
      <c r="H48" s="134">
        <v>1</v>
      </c>
      <c r="I48" s="137">
        <v>2</v>
      </c>
      <c r="J48" s="137">
        <f t="shared" si="0"/>
        <v>2</v>
      </c>
      <c r="K48" s="137" t="s">
        <v>413</v>
      </c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</row>
    <row r="49" spans="1:27" ht="15.75" customHeight="1" x14ac:dyDescent="0.25">
      <c r="A49" s="133" t="s">
        <v>348</v>
      </c>
      <c r="B49" s="133" t="s">
        <v>349</v>
      </c>
      <c r="C49" s="133">
        <v>52</v>
      </c>
      <c r="D49" s="133" t="s">
        <v>347</v>
      </c>
      <c r="E49" s="151">
        <v>45799</v>
      </c>
      <c r="F49" s="152" t="s">
        <v>238</v>
      </c>
      <c r="G49" s="152" t="s">
        <v>360</v>
      </c>
      <c r="H49" s="152">
        <v>2</v>
      </c>
      <c r="I49" s="137">
        <v>1</v>
      </c>
      <c r="J49" s="137">
        <f t="shared" si="0"/>
        <v>2</v>
      </c>
      <c r="K49" s="137" t="s">
        <v>405</v>
      </c>
      <c r="L49" s="137" t="s">
        <v>410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</row>
    <row r="50" spans="1:27" ht="15.75" customHeight="1" x14ac:dyDescent="0.25">
      <c r="A50" s="133" t="s">
        <v>306</v>
      </c>
      <c r="B50" s="133" t="s">
        <v>307</v>
      </c>
      <c r="C50" s="133">
        <v>22</v>
      </c>
      <c r="D50" s="133" t="s">
        <v>308</v>
      </c>
      <c r="E50" s="151">
        <v>45799</v>
      </c>
      <c r="F50" s="152" t="s">
        <v>309</v>
      </c>
      <c r="G50" s="152" t="s">
        <v>310</v>
      </c>
      <c r="H50" s="152">
        <v>1</v>
      </c>
      <c r="I50" s="137">
        <v>1.5</v>
      </c>
      <c r="J50" s="137">
        <f t="shared" si="0"/>
        <v>1.5</v>
      </c>
      <c r="K50" s="137" t="s">
        <v>409</v>
      </c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</row>
    <row r="51" spans="1:27" ht="15.75" customHeight="1" x14ac:dyDescent="0.25">
      <c r="A51" s="133" t="s">
        <v>11</v>
      </c>
      <c r="B51" s="133" t="s">
        <v>12</v>
      </c>
      <c r="C51" s="138">
        <v>293</v>
      </c>
      <c r="D51" s="134" t="s">
        <v>13</v>
      </c>
      <c r="E51" s="139">
        <v>45799</v>
      </c>
      <c r="F51" s="154" t="s">
        <v>99</v>
      </c>
      <c r="G51" s="138" t="s">
        <v>95</v>
      </c>
      <c r="H51" s="138">
        <v>6</v>
      </c>
      <c r="I51" s="137">
        <v>3</v>
      </c>
      <c r="J51" s="137">
        <f t="shared" si="0"/>
        <v>18</v>
      </c>
      <c r="K51" s="137" t="s">
        <v>419</v>
      </c>
      <c r="L51" s="137" t="s">
        <v>416</v>
      </c>
      <c r="M51" s="137" t="s">
        <v>410</v>
      </c>
      <c r="N51" s="137" t="s">
        <v>417</v>
      </c>
      <c r="O51" s="137" t="s">
        <v>406</v>
      </c>
      <c r="P51" s="137" t="s">
        <v>414</v>
      </c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</row>
    <row r="52" spans="1:27" ht="15.75" customHeight="1" x14ac:dyDescent="0.25">
      <c r="A52" s="143" t="s">
        <v>211</v>
      </c>
      <c r="B52" s="143" t="s">
        <v>212</v>
      </c>
      <c r="C52" s="143">
        <v>60</v>
      </c>
      <c r="D52" s="143" t="s">
        <v>209</v>
      </c>
      <c r="E52" s="155">
        <v>45799</v>
      </c>
      <c r="F52" s="156" t="s">
        <v>450</v>
      </c>
      <c r="G52" s="145" t="s">
        <v>214</v>
      </c>
      <c r="H52" s="138">
        <v>0</v>
      </c>
      <c r="I52" s="137">
        <v>2</v>
      </c>
      <c r="J52" s="137">
        <v>0</v>
      </c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</row>
    <row r="53" spans="1:27" ht="15.75" customHeight="1" x14ac:dyDescent="0.25">
      <c r="A53" s="143" t="s">
        <v>216</v>
      </c>
      <c r="B53" s="143" t="s">
        <v>217</v>
      </c>
      <c r="C53" s="143">
        <v>133</v>
      </c>
      <c r="D53" s="143" t="s">
        <v>209</v>
      </c>
      <c r="E53" s="155">
        <v>45799</v>
      </c>
      <c r="F53" s="156" t="s">
        <v>451</v>
      </c>
      <c r="G53" s="145" t="s">
        <v>214</v>
      </c>
      <c r="H53" s="138">
        <v>0</v>
      </c>
      <c r="I53" s="137">
        <v>2</v>
      </c>
      <c r="J53" s="137">
        <v>0</v>
      </c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</row>
    <row r="54" spans="1:27" ht="15.75" customHeight="1" x14ac:dyDescent="0.25">
      <c r="A54" s="157" t="s">
        <v>185</v>
      </c>
      <c r="B54" s="157" t="s">
        <v>186</v>
      </c>
      <c r="C54" s="164">
        <v>22</v>
      </c>
      <c r="D54" s="159" t="s">
        <v>183</v>
      </c>
      <c r="E54" s="162">
        <v>45800</v>
      </c>
      <c r="F54" s="162" t="s">
        <v>187</v>
      </c>
      <c r="G54" s="165" t="s">
        <v>121</v>
      </c>
      <c r="H54" s="159">
        <v>1</v>
      </c>
      <c r="I54" s="161">
        <v>2</v>
      </c>
      <c r="J54" s="161">
        <f t="shared" si="0"/>
        <v>2</v>
      </c>
      <c r="K54" s="161" t="s">
        <v>404</v>
      </c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</row>
    <row r="55" spans="1:27" ht="15.75" customHeight="1" x14ac:dyDescent="0.25">
      <c r="A55" s="157" t="s">
        <v>25</v>
      </c>
      <c r="B55" s="157" t="s">
        <v>22</v>
      </c>
      <c r="C55" s="161">
        <v>70</v>
      </c>
      <c r="D55" s="159" t="s">
        <v>102</v>
      </c>
      <c r="E55" s="162">
        <v>45800</v>
      </c>
      <c r="F55" s="161" t="s">
        <v>68</v>
      </c>
      <c r="G55" s="158" t="s">
        <v>69</v>
      </c>
      <c r="H55" s="158">
        <v>2</v>
      </c>
      <c r="I55" s="161">
        <v>1.5</v>
      </c>
      <c r="J55" s="161">
        <f t="shared" si="0"/>
        <v>3</v>
      </c>
      <c r="K55" s="161" t="s">
        <v>407</v>
      </c>
      <c r="L55" s="161" t="s">
        <v>412</v>
      </c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</row>
    <row r="56" spans="1:27" ht="15.75" customHeight="1" x14ac:dyDescent="0.25">
      <c r="A56" s="157" t="s">
        <v>139</v>
      </c>
      <c r="B56" s="157" t="s">
        <v>140</v>
      </c>
      <c r="C56" s="158">
        <v>35</v>
      </c>
      <c r="D56" s="159" t="s">
        <v>141</v>
      </c>
      <c r="E56" s="160">
        <v>45800</v>
      </c>
      <c r="F56" s="158" t="s">
        <v>68</v>
      </c>
      <c r="G56" s="158" t="s">
        <v>143</v>
      </c>
      <c r="H56" s="158">
        <v>2</v>
      </c>
      <c r="I56" s="161">
        <v>1.5</v>
      </c>
      <c r="J56" s="161">
        <f t="shared" si="0"/>
        <v>3</v>
      </c>
      <c r="K56" s="161" t="s">
        <v>420</v>
      </c>
      <c r="L56" s="161" t="s">
        <v>419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</row>
    <row r="57" spans="1:27" ht="21.75" customHeight="1" x14ac:dyDescent="0.25">
      <c r="A57" s="157" t="s">
        <v>315</v>
      </c>
      <c r="B57" s="157" t="s">
        <v>316</v>
      </c>
      <c r="C57" s="157">
        <v>8</v>
      </c>
      <c r="D57" s="157" t="s">
        <v>317</v>
      </c>
      <c r="E57" s="169">
        <v>45800</v>
      </c>
      <c r="F57" s="170" t="s">
        <v>190</v>
      </c>
      <c r="G57" s="170" t="s">
        <v>318</v>
      </c>
      <c r="H57" s="170">
        <v>0</v>
      </c>
      <c r="I57" s="161">
        <v>2</v>
      </c>
      <c r="J57" s="161">
        <f t="shared" si="0"/>
        <v>0</v>
      </c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</row>
    <row r="58" spans="1:27" ht="15.75" customHeight="1" x14ac:dyDescent="0.25">
      <c r="A58" s="157" t="s">
        <v>16</v>
      </c>
      <c r="B58" s="157" t="s">
        <v>17</v>
      </c>
      <c r="C58" s="158">
        <v>150</v>
      </c>
      <c r="D58" s="159" t="s">
        <v>18</v>
      </c>
      <c r="E58" s="160">
        <v>45800</v>
      </c>
      <c r="F58" s="158" t="s">
        <v>97</v>
      </c>
      <c r="G58" s="158" t="s">
        <v>96</v>
      </c>
      <c r="H58" s="158">
        <v>4</v>
      </c>
      <c r="I58" s="161">
        <v>2</v>
      </c>
      <c r="J58" s="161">
        <f t="shared" si="0"/>
        <v>8</v>
      </c>
      <c r="K58" s="161" t="s">
        <v>411</v>
      </c>
      <c r="L58" s="161" t="s">
        <v>403</v>
      </c>
      <c r="M58" s="161" t="s">
        <v>405</v>
      </c>
      <c r="N58" s="161" t="s">
        <v>413</v>
      </c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</row>
    <row r="59" spans="1:27" ht="15.75" customHeight="1" x14ac:dyDescent="0.25">
      <c r="A59" s="157" t="s">
        <v>144</v>
      </c>
      <c r="B59" s="157" t="s">
        <v>145</v>
      </c>
      <c r="C59" s="159">
        <v>25</v>
      </c>
      <c r="D59" s="159" t="s">
        <v>141</v>
      </c>
      <c r="E59" s="163">
        <v>45800</v>
      </c>
      <c r="F59" s="159" t="s">
        <v>146</v>
      </c>
      <c r="G59" s="159" t="s">
        <v>147</v>
      </c>
      <c r="H59" s="159">
        <v>1</v>
      </c>
      <c r="I59" s="161">
        <v>1</v>
      </c>
      <c r="J59" s="161">
        <f t="shared" si="0"/>
        <v>1</v>
      </c>
      <c r="K59" s="161" t="s">
        <v>409</v>
      </c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</row>
    <row r="60" spans="1:27" ht="15.75" customHeight="1" x14ac:dyDescent="0.25">
      <c r="A60" s="157" t="s">
        <v>181</v>
      </c>
      <c r="B60" s="157" t="s">
        <v>182</v>
      </c>
      <c r="C60" s="164">
        <v>9</v>
      </c>
      <c r="D60" s="159" t="s">
        <v>183</v>
      </c>
      <c r="E60" s="162">
        <v>45800</v>
      </c>
      <c r="F60" s="162" t="s">
        <v>172</v>
      </c>
      <c r="G60" s="165" t="s">
        <v>184</v>
      </c>
      <c r="H60" s="159">
        <v>1</v>
      </c>
      <c r="I60" s="161">
        <v>2</v>
      </c>
      <c r="J60" s="161">
        <f t="shared" si="0"/>
        <v>2</v>
      </c>
      <c r="K60" s="161" t="s">
        <v>418</v>
      </c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</row>
    <row r="61" spans="1:27" x14ac:dyDescent="0.25">
      <c r="A61" s="157" t="s">
        <v>283</v>
      </c>
      <c r="B61" s="157" t="s">
        <v>284</v>
      </c>
      <c r="C61" s="166">
        <v>17</v>
      </c>
      <c r="D61" s="166" t="s">
        <v>285</v>
      </c>
      <c r="E61" s="167">
        <v>45800</v>
      </c>
      <c r="F61" s="168" t="s">
        <v>452</v>
      </c>
      <c r="G61" s="166" t="s">
        <v>287</v>
      </c>
      <c r="H61" s="166">
        <v>1</v>
      </c>
      <c r="I61" s="161">
        <v>1.5</v>
      </c>
      <c r="J61" s="161">
        <f t="shared" si="0"/>
        <v>1.5</v>
      </c>
      <c r="K61" s="161" t="s">
        <v>406</v>
      </c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</row>
    <row r="62" spans="1:27" ht="30.75" customHeight="1" x14ac:dyDescent="0.25">
      <c r="A62" s="157" t="s">
        <v>311</v>
      </c>
      <c r="B62" s="157" t="s">
        <v>312</v>
      </c>
      <c r="C62" s="157">
        <v>187</v>
      </c>
      <c r="D62" s="157" t="s">
        <v>308</v>
      </c>
      <c r="E62" s="169">
        <v>45800</v>
      </c>
      <c r="F62" s="170" t="s">
        <v>313</v>
      </c>
      <c r="G62" s="170" t="s">
        <v>314</v>
      </c>
      <c r="H62" s="170">
        <v>4</v>
      </c>
      <c r="I62" s="161">
        <v>1</v>
      </c>
      <c r="J62" s="161">
        <f t="shared" si="0"/>
        <v>4</v>
      </c>
      <c r="K62" s="161" t="s">
        <v>404</v>
      </c>
      <c r="L62" s="161" t="s">
        <v>417</v>
      </c>
      <c r="M62" s="161" t="s">
        <v>411</v>
      </c>
      <c r="N62" s="161" t="s">
        <v>419</v>
      </c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</row>
    <row r="63" spans="1:27" ht="15.75" customHeight="1" x14ac:dyDescent="0.25">
      <c r="A63" s="157" t="s">
        <v>19</v>
      </c>
      <c r="B63" s="157" t="s">
        <v>20</v>
      </c>
      <c r="C63" s="158">
        <v>150</v>
      </c>
      <c r="D63" s="159" t="s">
        <v>21</v>
      </c>
      <c r="E63" s="160">
        <v>45800</v>
      </c>
      <c r="F63" s="158" t="s">
        <v>100</v>
      </c>
      <c r="G63" s="158" t="s">
        <v>98</v>
      </c>
      <c r="H63" s="158">
        <v>4</v>
      </c>
      <c r="I63" s="161">
        <v>3</v>
      </c>
      <c r="J63" s="161">
        <f t="shared" si="0"/>
        <v>12</v>
      </c>
      <c r="K63" s="161" t="s">
        <v>407</v>
      </c>
      <c r="L63" s="161" t="s">
        <v>409</v>
      </c>
      <c r="M63" s="161" t="s">
        <v>416</v>
      </c>
      <c r="N63" s="161" t="s">
        <v>420</v>
      </c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</row>
    <row r="64" spans="1:27" ht="15.75" customHeight="1" x14ac:dyDescent="0.25">
      <c r="A64" s="133" t="s">
        <v>331</v>
      </c>
      <c r="B64" s="133" t="s">
        <v>332</v>
      </c>
      <c r="C64" s="133">
        <v>75</v>
      </c>
      <c r="D64" s="133" t="s">
        <v>333</v>
      </c>
      <c r="E64" s="151">
        <v>45801</v>
      </c>
      <c r="F64" s="152" t="s">
        <v>334</v>
      </c>
      <c r="G64" s="152" t="s">
        <v>96</v>
      </c>
      <c r="H64" s="152">
        <v>4</v>
      </c>
      <c r="I64" s="137">
        <v>1.5</v>
      </c>
      <c r="J64" s="137">
        <f t="shared" si="0"/>
        <v>6</v>
      </c>
      <c r="K64" s="137" t="s">
        <v>404</v>
      </c>
      <c r="L64" s="137" t="s">
        <v>412</v>
      </c>
      <c r="M64" s="137" t="s">
        <v>419</v>
      </c>
      <c r="N64" s="137" t="s">
        <v>416</v>
      </c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</row>
    <row r="65" spans="1:27" ht="15.75" customHeight="1" x14ac:dyDescent="0.25">
      <c r="A65" s="133" t="s">
        <v>335</v>
      </c>
      <c r="B65" s="133" t="s">
        <v>336</v>
      </c>
      <c r="C65" s="133">
        <v>115</v>
      </c>
      <c r="D65" s="133" t="s">
        <v>329</v>
      </c>
      <c r="E65" s="151">
        <v>45801</v>
      </c>
      <c r="F65" s="152" t="s">
        <v>337</v>
      </c>
      <c r="G65" s="152" t="s">
        <v>338</v>
      </c>
      <c r="H65" s="152">
        <v>4</v>
      </c>
      <c r="I65" s="137">
        <v>1.5</v>
      </c>
      <c r="J65" s="137">
        <f t="shared" si="0"/>
        <v>6</v>
      </c>
      <c r="K65" s="137" t="s">
        <v>403</v>
      </c>
      <c r="L65" s="137" t="s">
        <v>405</v>
      </c>
      <c r="M65" s="137" t="s">
        <v>406</v>
      </c>
      <c r="N65" s="137" t="s">
        <v>417</v>
      </c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</row>
    <row r="66" spans="1:27" ht="15.75" customHeight="1" x14ac:dyDescent="0.25">
      <c r="A66" s="133" t="s">
        <v>295</v>
      </c>
      <c r="B66" s="133" t="s">
        <v>296</v>
      </c>
      <c r="C66" s="143">
        <v>30</v>
      </c>
      <c r="D66" s="143" t="s">
        <v>297</v>
      </c>
      <c r="E66" s="147">
        <v>45801</v>
      </c>
      <c r="F66" s="143" t="s">
        <v>281</v>
      </c>
      <c r="G66" s="143" t="s">
        <v>299</v>
      </c>
      <c r="H66" s="143">
        <v>1</v>
      </c>
      <c r="I66" s="137">
        <v>1</v>
      </c>
      <c r="J66" s="137">
        <f t="shared" si="0"/>
        <v>1</v>
      </c>
      <c r="K66" s="137" t="s">
        <v>409</v>
      </c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</row>
    <row r="67" spans="1:27" ht="21.75" customHeight="1" x14ac:dyDescent="0.25">
      <c r="A67" s="133" t="s">
        <v>188</v>
      </c>
      <c r="B67" s="133" t="s">
        <v>189</v>
      </c>
      <c r="C67" s="148">
        <v>21</v>
      </c>
      <c r="D67" s="134" t="s">
        <v>179</v>
      </c>
      <c r="E67" s="144">
        <v>45801</v>
      </c>
      <c r="F67" s="134" t="s">
        <v>190</v>
      </c>
      <c r="G67" s="134" t="s">
        <v>191</v>
      </c>
      <c r="H67" s="134">
        <v>1</v>
      </c>
      <c r="I67" s="137">
        <v>2</v>
      </c>
      <c r="J67" s="137">
        <f t="shared" si="0"/>
        <v>2</v>
      </c>
      <c r="K67" s="137" t="s">
        <v>413</v>
      </c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</row>
    <row r="68" spans="1:27" ht="15.75" customHeight="1" x14ac:dyDescent="0.25">
      <c r="A68" s="133" t="s">
        <v>339</v>
      </c>
      <c r="B68" s="133" t="s">
        <v>340</v>
      </c>
      <c r="C68" s="133">
        <v>119</v>
      </c>
      <c r="D68" s="133" t="s">
        <v>333</v>
      </c>
      <c r="E68" s="151">
        <v>45801</v>
      </c>
      <c r="F68" s="152" t="s">
        <v>341</v>
      </c>
      <c r="G68" s="152" t="s">
        <v>96</v>
      </c>
      <c r="H68" s="152">
        <v>4</v>
      </c>
      <c r="I68" s="137">
        <v>1.5</v>
      </c>
      <c r="J68" s="137">
        <f t="shared" si="0"/>
        <v>6</v>
      </c>
      <c r="K68" s="137" t="s">
        <v>407</v>
      </c>
      <c r="L68" s="137" t="s">
        <v>408</v>
      </c>
      <c r="M68" s="137" t="s">
        <v>410</v>
      </c>
      <c r="N68" s="137" t="s">
        <v>411</v>
      </c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</row>
    <row r="69" spans="1:27" ht="15.75" customHeight="1" x14ac:dyDescent="0.25">
      <c r="A69" s="133" t="s">
        <v>192</v>
      </c>
      <c r="B69" s="133" t="s">
        <v>193</v>
      </c>
      <c r="C69" s="171">
        <v>24</v>
      </c>
      <c r="D69" s="134" t="s">
        <v>183</v>
      </c>
      <c r="E69" s="144">
        <v>45801</v>
      </c>
      <c r="F69" s="134" t="s">
        <v>97</v>
      </c>
      <c r="G69" s="150" t="s">
        <v>116</v>
      </c>
      <c r="H69" s="134">
        <v>1</v>
      </c>
      <c r="I69" s="137">
        <v>2</v>
      </c>
      <c r="J69" s="137">
        <f t="shared" si="0"/>
        <v>2</v>
      </c>
      <c r="K69" s="137" t="s">
        <v>414</v>
      </c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</row>
    <row r="70" spans="1:27" x14ac:dyDescent="0.25">
      <c r="A70" s="133" t="s">
        <v>303</v>
      </c>
      <c r="B70" s="133" t="s">
        <v>304</v>
      </c>
      <c r="C70" s="143">
        <v>14</v>
      </c>
      <c r="D70" s="143" t="s">
        <v>297</v>
      </c>
      <c r="E70" s="147">
        <v>45801</v>
      </c>
      <c r="F70" s="143" t="s">
        <v>97</v>
      </c>
      <c r="G70" s="143" t="s">
        <v>111</v>
      </c>
      <c r="H70" s="143">
        <v>1</v>
      </c>
      <c r="I70" s="137">
        <v>2</v>
      </c>
      <c r="J70" s="137">
        <f t="shared" ref="J70:J106" si="1">H70*I70</f>
        <v>2</v>
      </c>
      <c r="K70" s="137" t="s">
        <v>420</v>
      </c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</row>
    <row r="71" spans="1:27" ht="15.75" customHeight="1" x14ac:dyDescent="0.25">
      <c r="A71" s="157" t="s">
        <v>351</v>
      </c>
      <c r="B71" s="157" t="s">
        <v>352</v>
      </c>
      <c r="C71" s="157">
        <v>122</v>
      </c>
      <c r="D71" s="157" t="s">
        <v>353</v>
      </c>
      <c r="E71" s="169">
        <v>45803</v>
      </c>
      <c r="F71" s="170" t="s">
        <v>85</v>
      </c>
      <c r="G71" s="170" t="s">
        <v>354</v>
      </c>
      <c r="H71" s="170">
        <v>4</v>
      </c>
      <c r="I71" s="161">
        <v>2</v>
      </c>
      <c r="J71" s="161">
        <f t="shared" si="1"/>
        <v>8</v>
      </c>
      <c r="K71" s="161" t="s">
        <v>405</v>
      </c>
      <c r="L71" s="161" t="s">
        <v>414</v>
      </c>
      <c r="M71" s="161" t="s">
        <v>420</v>
      </c>
      <c r="N71" s="161" t="s">
        <v>412</v>
      </c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</row>
    <row r="72" spans="1:27" ht="15.75" customHeight="1" x14ac:dyDescent="0.25">
      <c r="A72" s="157" t="s">
        <v>200</v>
      </c>
      <c r="B72" s="157" t="s">
        <v>201</v>
      </c>
      <c r="C72" s="173">
        <v>19</v>
      </c>
      <c r="D72" s="159" t="s">
        <v>179</v>
      </c>
      <c r="E72" s="174">
        <v>45803</v>
      </c>
      <c r="F72" s="159" t="s">
        <v>66</v>
      </c>
      <c r="G72" s="165" t="s">
        <v>385</v>
      </c>
      <c r="H72" s="159">
        <v>1</v>
      </c>
      <c r="I72" s="161">
        <v>2</v>
      </c>
      <c r="J72" s="161">
        <f t="shared" si="1"/>
        <v>2</v>
      </c>
      <c r="K72" s="161" t="s">
        <v>417</v>
      </c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</row>
    <row r="73" spans="1:27" ht="30.75" customHeight="1" x14ac:dyDescent="0.25">
      <c r="A73" s="157" t="s">
        <v>219</v>
      </c>
      <c r="B73" s="157" t="s">
        <v>220</v>
      </c>
      <c r="C73" s="159">
        <v>29</v>
      </c>
      <c r="D73" s="159" t="s">
        <v>221</v>
      </c>
      <c r="E73" s="160">
        <v>45803</v>
      </c>
      <c r="F73" s="175" t="s">
        <v>453</v>
      </c>
      <c r="G73" s="158" t="s">
        <v>223</v>
      </c>
      <c r="H73" s="158">
        <v>2</v>
      </c>
      <c r="I73" s="161">
        <v>2</v>
      </c>
      <c r="J73" s="161">
        <f t="shared" si="1"/>
        <v>4</v>
      </c>
      <c r="K73" s="161" t="s">
        <v>410</v>
      </c>
      <c r="L73" s="161" t="s">
        <v>411</v>
      </c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</row>
    <row r="74" spans="1:27" ht="15.75" customHeight="1" x14ac:dyDescent="0.25">
      <c r="A74" s="157" t="s">
        <v>368</v>
      </c>
      <c r="B74" s="157" t="s">
        <v>369</v>
      </c>
      <c r="C74" s="166">
        <v>15</v>
      </c>
      <c r="D74" s="166" t="s">
        <v>370</v>
      </c>
      <c r="E74" s="174">
        <v>45803</v>
      </c>
      <c r="F74" s="166" t="s">
        <v>337</v>
      </c>
      <c r="G74" s="166" t="s">
        <v>374</v>
      </c>
      <c r="H74" s="166">
        <v>1</v>
      </c>
      <c r="I74" s="161">
        <v>1.5</v>
      </c>
      <c r="J74" s="161">
        <f t="shared" si="1"/>
        <v>1.5</v>
      </c>
      <c r="K74" s="161" t="s">
        <v>407</v>
      </c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</row>
    <row r="75" spans="1:27" ht="15.75" customHeight="1" x14ac:dyDescent="0.25">
      <c r="A75" s="157" t="s">
        <v>473</v>
      </c>
      <c r="B75" s="157" t="s">
        <v>474</v>
      </c>
      <c r="C75" s="166"/>
      <c r="D75" s="166"/>
      <c r="E75" s="174">
        <v>45803</v>
      </c>
      <c r="F75" s="166" t="s">
        <v>472</v>
      </c>
      <c r="G75" s="166"/>
      <c r="H75" s="166">
        <v>17</v>
      </c>
      <c r="I75" s="161">
        <v>2</v>
      </c>
      <c r="J75" s="161">
        <f t="shared" si="1"/>
        <v>34</v>
      </c>
      <c r="K75" s="161" t="s">
        <v>404</v>
      </c>
      <c r="L75" s="161" t="s">
        <v>403</v>
      </c>
      <c r="M75" s="161" t="s">
        <v>405</v>
      </c>
      <c r="N75" s="161" t="s">
        <v>406</v>
      </c>
      <c r="O75" s="161" t="s">
        <v>417</v>
      </c>
      <c r="P75" s="161" t="s">
        <v>407</v>
      </c>
      <c r="Q75" s="161" t="s">
        <v>408</v>
      </c>
      <c r="R75" s="161" t="s">
        <v>409</v>
      </c>
      <c r="S75" s="161" t="s">
        <v>410</v>
      </c>
      <c r="T75" s="161" t="s">
        <v>411</v>
      </c>
      <c r="U75" s="161" t="s">
        <v>412</v>
      </c>
      <c r="V75" s="161" t="s">
        <v>413</v>
      </c>
      <c r="W75" s="161" t="s">
        <v>416</v>
      </c>
      <c r="X75" s="161" t="s">
        <v>414</v>
      </c>
      <c r="Y75" s="161" t="s">
        <v>420</v>
      </c>
      <c r="Z75" s="161" t="s">
        <v>418</v>
      </c>
      <c r="AA75" s="161" t="s">
        <v>419</v>
      </c>
    </row>
    <row r="76" spans="1:27" ht="15.75" customHeight="1" x14ac:dyDescent="0.25">
      <c r="A76" s="157" t="s">
        <v>224</v>
      </c>
      <c r="B76" s="157" t="s">
        <v>225</v>
      </c>
      <c r="C76" s="159">
        <v>48</v>
      </c>
      <c r="D76" s="159" t="s">
        <v>221</v>
      </c>
      <c r="E76" s="160">
        <v>45803</v>
      </c>
      <c r="F76" s="175" t="s">
        <v>449</v>
      </c>
      <c r="G76" s="168" t="s">
        <v>227</v>
      </c>
      <c r="H76" s="158">
        <v>2</v>
      </c>
      <c r="I76" s="161">
        <v>1.5</v>
      </c>
      <c r="J76" s="161">
        <f t="shared" si="1"/>
        <v>3</v>
      </c>
      <c r="K76" s="161" t="s">
        <v>403</v>
      </c>
      <c r="L76" s="161" t="s">
        <v>408</v>
      </c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</row>
    <row r="77" spans="1:27" ht="15.75" customHeight="1" x14ac:dyDescent="0.25">
      <c r="A77" s="157" t="s">
        <v>194</v>
      </c>
      <c r="B77" s="157" t="s">
        <v>195</v>
      </c>
      <c r="C77" s="164">
        <v>22</v>
      </c>
      <c r="D77" s="159" t="s">
        <v>175</v>
      </c>
      <c r="E77" s="172">
        <v>45803</v>
      </c>
      <c r="F77" s="162" t="s">
        <v>172</v>
      </c>
      <c r="G77" s="165" t="s">
        <v>196</v>
      </c>
      <c r="H77" s="159">
        <v>1</v>
      </c>
      <c r="I77" s="161">
        <v>2</v>
      </c>
      <c r="J77" s="161">
        <f t="shared" si="1"/>
        <v>2</v>
      </c>
      <c r="K77" s="161" t="s">
        <v>416</v>
      </c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ht="15.75" customHeight="1" x14ac:dyDescent="0.25">
      <c r="A78" s="157" t="s">
        <v>292</v>
      </c>
      <c r="B78" s="157" t="s">
        <v>293</v>
      </c>
      <c r="C78" s="166">
        <v>13</v>
      </c>
      <c r="D78" s="166" t="s">
        <v>285</v>
      </c>
      <c r="E78" s="174">
        <v>45803</v>
      </c>
      <c r="F78" s="168" t="s">
        <v>452</v>
      </c>
      <c r="G78" s="166" t="s">
        <v>294</v>
      </c>
      <c r="H78" s="166">
        <v>1</v>
      </c>
      <c r="I78" s="161">
        <v>1.5</v>
      </c>
      <c r="J78" s="161">
        <f t="shared" si="1"/>
        <v>1.5</v>
      </c>
      <c r="K78" s="161" t="s">
        <v>417</v>
      </c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ht="15.75" customHeight="1" x14ac:dyDescent="0.25">
      <c r="A79" s="157" t="s">
        <v>32</v>
      </c>
      <c r="B79" s="157" t="s">
        <v>33</v>
      </c>
      <c r="C79" s="157">
        <v>76</v>
      </c>
      <c r="D79" s="157" t="s">
        <v>34</v>
      </c>
      <c r="E79" s="169">
        <v>45803</v>
      </c>
      <c r="F79" s="170" t="s">
        <v>84</v>
      </c>
      <c r="G79" s="170" t="s">
        <v>355</v>
      </c>
      <c r="H79" s="170">
        <v>4</v>
      </c>
      <c r="I79" s="161">
        <v>1.5</v>
      </c>
      <c r="J79" s="161">
        <f t="shared" si="1"/>
        <v>6</v>
      </c>
      <c r="K79" s="161" t="s">
        <v>405</v>
      </c>
      <c r="L79" s="161" t="s">
        <v>410</v>
      </c>
      <c r="M79" s="161" t="s">
        <v>420</v>
      </c>
      <c r="N79" s="161" t="s">
        <v>419</v>
      </c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</row>
    <row r="80" spans="1:27" ht="15.75" customHeight="1" x14ac:dyDescent="0.25">
      <c r="A80" s="157" t="s">
        <v>8</v>
      </c>
      <c r="B80" s="157" t="s">
        <v>9</v>
      </c>
      <c r="C80" s="161">
        <v>218</v>
      </c>
      <c r="D80" s="159" t="s">
        <v>10</v>
      </c>
      <c r="E80" s="162">
        <v>45803</v>
      </c>
      <c r="F80" s="161" t="s">
        <v>99</v>
      </c>
      <c r="G80" s="158" t="s">
        <v>91</v>
      </c>
      <c r="H80" s="158">
        <v>6</v>
      </c>
      <c r="I80" s="161">
        <v>3</v>
      </c>
      <c r="J80" s="161">
        <f t="shared" si="1"/>
        <v>18</v>
      </c>
      <c r="K80" s="161" t="s">
        <v>419</v>
      </c>
      <c r="L80" s="161" t="s">
        <v>414</v>
      </c>
      <c r="M80" s="161" t="s">
        <v>416</v>
      </c>
      <c r="N80" s="161" t="s">
        <v>411</v>
      </c>
      <c r="O80" s="161" t="s">
        <v>408</v>
      </c>
      <c r="P80" s="161" t="s">
        <v>407</v>
      </c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</row>
    <row r="81" spans="1:27" ht="15.75" customHeight="1" x14ac:dyDescent="0.25">
      <c r="A81" s="133" t="s">
        <v>27</v>
      </c>
      <c r="B81" s="133" t="s">
        <v>28</v>
      </c>
      <c r="C81" s="133">
        <v>184</v>
      </c>
      <c r="D81" s="133" t="s">
        <v>29</v>
      </c>
      <c r="E81" s="151">
        <v>45804</v>
      </c>
      <c r="F81" s="152" t="s">
        <v>85</v>
      </c>
      <c r="G81" s="152" t="s">
        <v>350</v>
      </c>
      <c r="H81" s="152">
        <v>6</v>
      </c>
      <c r="I81" s="137">
        <v>2</v>
      </c>
      <c r="J81" s="137">
        <f t="shared" si="1"/>
        <v>12</v>
      </c>
      <c r="K81" s="137" t="s">
        <v>404</v>
      </c>
      <c r="L81" s="137" t="s">
        <v>407</v>
      </c>
      <c r="M81" s="137" t="s">
        <v>409</v>
      </c>
      <c r="N81" s="137" t="s">
        <v>411</v>
      </c>
      <c r="O81" s="137" t="s">
        <v>413</v>
      </c>
      <c r="P81" s="137" t="s">
        <v>418</v>
      </c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</row>
    <row r="82" spans="1:27" ht="15.75" customHeight="1" x14ac:dyDescent="0.25">
      <c r="A82" s="133" t="s">
        <v>381</v>
      </c>
      <c r="B82" s="133" t="s">
        <v>382</v>
      </c>
      <c r="C82" s="171"/>
      <c r="D82" s="134" t="s">
        <v>383</v>
      </c>
      <c r="E82" s="141">
        <v>45804</v>
      </c>
      <c r="F82" s="141" t="s">
        <v>384</v>
      </c>
      <c r="G82" s="150" t="s">
        <v>272</v>
      </c>
      <c r="H82" s="134">
        <v>0</v>
      </c>
      <c r="I82" s="137">
        <v>0</v>
      </c>
      <c r="J82" s="137">
        <f t="shared" si="1"/>
        <v>0</v>
      </c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</row>
    <row r="83" spans="1:27" ht="15.75" customHeight="1" x14ac:dyDescent="0.25">
      <c r="A83" s="133" t="s">
        <v>151</v>
      </c>
      <c r="B83" s="133" t="s">
        <v>152</v>
      </c>
      <c r="C83" s="138">
        <v>21</v>
      </c>
      <c r="D83" s="134" t="s">
        <v>153</v>
      </c>
      <c r="E83" s="139">
        <v>45804</v>
      </c>
      <c r="F83" s="138" t="s">
        <v>68</v>
      </c>
      <c r="G83" s="138" t="s">
        <v>121</v>
      </c>
      <c r="H83" s="138">
        <v>1</v>
      </c>
      <c r="I83" s="137">
        <v>1.5</v>
      </c>
      <c r="J83" s="137">
        <f t="shared" si="1"/>
        <v>1.5</v>
      </c>
      <c r="K83" s="137" t="s">
        <v>414</v>
      </c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</row>
    <row r="84" spans="1:27" ht="15.75" customHeight="1" x14ac:dyDescent="0.25">
      <c r="A84" s="133" t="s">
        <v>372</v>
      </c>
      <c r="B84" s="133" t="s">
        <v>373</v>
      </c>
      <c r="C84" s="143">
        <v>10</v>
      </c>
      <c r="D84" s="143" t="s">
        <v>370</v>
      </c>
      <c r="E84" s="147">
        <v>45804</v>
      </c>
      <c r="F84" s="143" t="s">
        <v>337</v>
      </c>
      <c r="G84" s="143" t="s">
        <v>374</v>
      </c>
      <c r="H84" s="143">
        <v>1</v>
      </c>
      <c r="I84" s="137">
        <v>1.5</v>
      </c>
      <c r="J84" s="137">
        <f t="shared" si="1"/>
        <v>1.5</v>
      </c>
      <c r="K84" s="137" t="s">
        <v>420</v>
      </c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</row>
    <row r="85" spans="1:27" ht="25.5" customHeight="1" x14ac:dyDescent="0.25">
      <c r="A85" s="143" t="s">
        <v>270</v>
      </c>
      <c r="B85" s="143" t="s">
        <v>271</v>
      </c>
      <c r="C85" s="143">
        <v>6</v>
      </c>
      <c r="D85" s="143" t="s">
        <v>263</v>
      </c>
      <c r="E85" s="155">
        <v>45804</v>
      </c>
      <c r="F85" s="156">
        <v>0.5</v>
      </c>
      <c r="G85" s="142" t="s">
        <v>272</v>
      </c>
      <c r="H85" s="142">
        <v>0</v>
      </c>
      <c r="I85" s="137">
        <v>0</v>
      </c>
      <c r="J85" s="137">
        <f t="shared" si="1"/>
        <v>0</v>
      </c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</row>
    <row r="86" spans="1:27" ht="15.75" customHeight="1" x14ac:dyDescent="0.25">
      <c r="A86" s="143" t="s">
        <v>273</v>
      </c>
      <c r="B86" s="143" t="s">
        <v>274</v>
      </c>
      <c r="C86" s="143">
        <v>6</v>
      </c>
      <c r="D86" s="143" t="s">
        <v>263</v>
      </c>
      <c r="E86" s="155">
        <v>45804</v>
      </c>
      <c r="F86" s="156">
        <v>0.5</v>
      </c>
      <c r="G86" s="142" t="s">
        <v>272</v>
      </c>
      <c r="H86" s="143">
        <v>0</v>
      </c>
      <c r="I86" s="137">
        <v>0</v>
      </c>
      <c r="J86" s="137">
        <f t="shared" si="1"/>
        <v>0</v>
      </c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</row>
    <row r="87" spans="1:27" ht="15.75" customHeight="1" x14ac:dyDescent="0.25">
      <c r="A87" s="133" t="s">
        <v>6</v>
      </c>
      <c r="B87" s="133" t="s">
        <v>35</v>
      </c>
      <c r="C87" s="137">
        <v>240</v>
      </c>
      <c r="D87" s="134" t="s">
        <v>7</v>
      </c>
      <c r="E87" s="141">
        <v>45804</v>
      </c>
      <c r="F87" s="137" t="s">
        <v>90</v>
      </c>
      <c r="G87" s="138" t="s">
        <v>364</v>
      </c>
      <c r="H87" s="138">
        <v>6</v>
      </c>
      <c r="I87" s="137">
        <v>1.5</v>
      </c>
      <c r="J87" s="137">
        <f t="shared" si="1"/>
        <v>9</v>
      </c>
      <c r="K87" s="137" t="s">
        <v>403</v>
      </c>
      <c r="L87" s="137" t="s">
        <v>405</v>
      </c>
      <c r="M87" s="137" t="s">
        <v>408</v>
      </c>
      <c r="N87" s="137" t="s">
        <v>410</v>
      </c>
      <c r="O87" s="137" t="s">
        <v>414</v>
      </c>
      <c r="P87" s="137" t="s">
        <v>404</v>
      </c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</row>
    <row r="88" spans="1:27" ht="15.75" customHeight="1" x14ac:dyDescent="0.25">
      <c r="A88" s="133" t="s">
        <v>202</v>
      </c>
      <c r="B88" s="133" t="s">
        <v>203</v>
      </c>
      <c r="C88" s="148">
        <v>4</v>
      </c>
      <c r="D88" s="134" t="s">
        <v>199</v>
      </c>
      <c r="E88" s="147">
        <v>45804</v>
      </c>
      <c r="F88" s="134" t="s">
        <v>97</v>
      </c>
      <c r="G88" s="150" t="s">
        <v>204</v>
      </c>
      <c r="H88" s="134">
        <v>1</v>
      </c>
      <c r="I88" s="137">
        <v>2</v>
      </c>
      <c r="J88" s="137">
        <f t="shared" si="1"/>
        <v>2</v>
      </c>
      <c r="K88" s="137" t="s">
        <v>407</v>
      </c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</row>
    <row r="89" spans="1:27" ht="15.75" customHeight="1" x14ac:dyDescent="0.25">
      <c r="A89" s="133" t="s">
        <v>244</v>
      </c>
      <c r="B89" s="133" t="s">
        <v>245</v>
      </c>
      <c r="C89" s="138">
        <v>88</v>
      </c>
      <c r="D89" s="134" t="s">
        <v>246</v>
      </c>
      <c r="E89" s="139">
        <v>45804</v>
      </c>
      <c r="F89" s="138" t="s">
        <v>84</v>
      </c>
      <c r="G89" s="138" t="s">
        <v>248</v>
      </c>
      <c r="H89" s="138">
        <v>2</v>
      </c>
      <c r="I89" s="137">
        <v>1.5</v>
      </c>
      <c r="J89" s="137">
        <f t="shared" si="1"/>
        <v>3</v>
      </c>
      <c r="K89" s="137" t="s">
        <v>413</v>
      </c>
      <c r="L89" s="137" t="s">
        <v>418</v>
      </c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</row>
    <row r="90" spans="1:27" ht="15.75" customHeight="1" x14ac:dyDescent="0.25">
      <c r="A90" s="116" t="s">
        <v>30</v>
      </c>
      <c r="B90" s="116" t="s">
        <v>31</v>
      </c>
      <c r="C90" s="116">
        <v>62</v>
      </c>
      <c r="D90" s="116" t="s">
        <v>29</v>
      </c>
      <c r="E90" s="117">
        <v>45805</v>
      </c>
      <c r="F90" s="118" t="s">
        <v>85</v>
      </c>
      <c r="G90" s="118" t="s">
        <v>363</v>
      </c>
      <c r="H90" s="118">
        <v>2</v>
      </c>
      <c r="I90" s="119">
        <v>2</v>
      </c>
      <c r="J90" s="119">
        <f t="shared" si="1"/>
        <v>4</v>
      </c>
      <c r="K90" s="119" t="s">
        <v>418</v>
      </c>
      <c r="L90" s="119" t="s">
        <v>464</v>
      </c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</row>
    <row r="91" spans="1:27" x14ac:dyDescent="0.25">
      <c r="A91" s="116" t="s">
        <v>112</v>
      </c>
      <c r="B91" s="116" t="s">
        <v>113</v>
      </c>
      <c r="C91" s="123">
        <v>14</v>
      </c>
      <c r="D91" s="120" t="s">
        <v>108</v>
      </c>
      <c r="E91" s="121" t="s">
        <v>114</v>
      </c>
      <c r="F91" s="180" t="s">
        <v>115</v>
      </c>
      <c r="G91" s="123" t="s">
        <v>116</v>
      </c>
      <c r="H91" s="123">
        <v>1</v>
      </c>
      <c r="I91" s="119">
        <v>2</v>
      </c>
      <c r="J91" s="119">
        <f t="shared" si="1"/>
        <v>2</v>
      </c>
      <c r="K91" s="119" t="s">
        <v>417</v>
      </c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</row>
    <row r="92" spans="1:27" ht="15.75" customHeight="1" x14ac:dyDescent="0.25">
      <c r="A92" s="116" t="s">
        <v>249</v>
      </c>
      <c r="B92" s="116" t="s">
        <v>250</v>
      </c>
      <c r="C92" s="123">
        <v>65</v>
      </c>
      <c r="D92" s="120" t="s">
        <v>246</v>
      </c>
      <c r="E92" s="121">
        <v>45805</v>
      </c>
      <c r="F92" s="123" t="s">
        <v>66</v>
      </c>
      <c r="G92" s="123" t="s">
        <v>67</v>
      </c>
      <c r="H92" s="123">
        <v>2</v>
      </c>
      <c r="I92" s="119">
        <v>2</v>
      </c>
      <c r="J92" s="119">
        <f t="shared" si="1"/>
        <v>4</v>
      </c>
      <c r="K92" s="119" t="s">
        <v>409</v>
      </c>
      <c r="L92" s="119" t="s">
        <v>413</v>
      </c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</row>
    <row r="93" spans="1:27" ht="15.75" customHeight="1" x14ac:dyDescent="0.25">
      <c r="A93" s="116" t="s">
        <v>300</v>
      </c>
      <c r="B93" s="116" t="s">
        <v>301</v>
      </c>
      <c r="C93" s="129">
        <v>16</v>
      </c>
      <c r="D93" s="129" t="s">
        <v>297</v>
      </c>
      <c r="E93" s="178">
        <v>45805</v>
      </c>
      <c r="F93" s="178" t="s">
        <v>454</v>
      </c>
      <c r="G93" s="179" t="s">
        <v>287</v>
      </c>
      <c r="H93" s="129">
        <v>1</v>
      </c>
      <c r="I93" s="119">
        <v>1.5</v>
      </c>
      <c r="J93" s="119">
        <f t="shared" si="1"/>
        <v>1.5</v>
      </c>
      <c r="K93" s="119" t="s">
        <v>404</v>
      </c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</row>
    <row r="94" spans="1:27" ht="15.75" customHeight="1" x14ac:dyDescent="0.25">
      <c r="A94" s="116" t="s">
        <v>127</v>
      </c>
      <c r="B94" s="116" t="s">
        <v>128</v>
      </c>
      <c r="C94" s="120">
        <v>43</v>
      </c>
      <c r="D94" s="120" t="s">
        <v>124</v>
      </c>
      <c r="E94" s="176">
        <v>45805</v>
      </c>
      <c r="F94" s="120" t="s">
        <v>359</v>
      </c>
      <c r="G94" s="177" t="s">
        <v>360</v>
      </c>
      <c r="H94" s="120">
        <v>1</v>
      </c>
      <c r="I94" s="119">
        <v>2</v>
      </c>
      <c r="J94" s="119">
        <f t="shared" si="1"/>
        <v>2</v>
      </c>
      <c r="K94" s="119" t="s">
        <v>403</v>
      </c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</row>
    <row r="95" spans="1:27" ht="15.75" customHeight="1" x14ac:dyDescent="0.25">
      <c r="A95" s="116" t="s">
        <v>205</v>
      </c>
      <c r="B95" s="116" t="s">
        <v>206</v>
      </c>
      <c r="C95" s="124">
        <v>26</v>
      </c>
      <c r="D95" s="120" t="s">
        <v>175</v>
      </c>
      <c r="E95" s="125">
        <v>45805</v>
      </c>
      <c r="F95" s="125" t="s">
        <v>97</v>
      </c>
      <c r="G95" s="126" t="s">
        <v>176</v>
      </c>
      <c r="H95" s="120">
        <v>1</v>
      </c>
      <c r="I95" s="119">
        <v>2</v>
      </c>
      <c r="J95" s="119">
        <f t="shared" si="1"/>
        <v>2</v>
      </c>
      <c r="K95" s="119" t="s">
        <v>405</v>
      </c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</row>
    <row r="96" spans="1:27" ht="15.75" customHeight="1" x14ac:dyDescent="0.25">
      <c r="A96" s="116" t="s">
        <v>251</v>
      </c>
      <c r="B96" s="116" t="s">
        <v>252</v>
      </c>
      <c r="C96" s="123">
        <v>60</v>
      </c>
      <c r="D96" s="120" t="s">
        <v>246</v>
      </c>
      <c r="E96" s="121">
        <v>45805</v>
      </c>
      <c r="F96" s="127" t="s">
        <v>268</v>
      </c>
      <c r="G96" s="123" t="s">
        <v>254</v>
      </c>
      <c r="H96" s="123">
        <v>2</v>
      </c>
      <c r="I96" s="119">
        <v>2</v>
      </c>
      <c r="J96" s="119">
        <f t="shared" si="1"/>
        <v>4</v>
      </c>
      <c r="K96" s="119" t="s">
        <v>411</v>
      </c>
      <c r="L96" s="119" t="s">
        <v>420</v>
      </c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</row>
    <row r="97" spans="1:27" ht="15.75" customHeight="1" x14ac:dyDescent="0.25">
      <c r="A97" s="133" t="s">
        <v>148</v>
      </c>
      <c r="B97" s="133" t="s">
        <v>149</v>
      </c>
      <c r="C97" s="138">
        <v>43</v>
      </c>
      <c r="D97" s="134" t="s">
        <v>150</v>
      </c>
      <c r="E97" s="139">
        <v>45806</v>
      </c>
      <c r="F97" s="138" t="s">
        <v>357</v>
      </c>
      <c r="G97" s="138" t="s">
        <v>358</v>
      </c>
      <c r="H97" s="138">
        <v>2</v>
      </c>
      <c r="I97" s="137">
        <v>3</v>
      </c>
      <c r="J97" s="137">
        <f t="shared" si="1"/>
        <v>6</v>
      </c>
      <c r="K97" s="137" t="s">
        <v>406</v>
      </c>
      <c r="L97" s="137" t="s">
        <v>407</v>
      </c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</row>
    <row r="98" spans="1:27" ht="15.75" customHeight="1" x14ac:dyDescent="0.25">
      <c r="A98" s="133" t="s">
        <v>345</v>
      </c>
      <c r="B98" s="133" t="s">
        <v>346</v>
      </c>
      <c r="C98" s="133">
        <v>96</v>
      </c>
      <c r="D98" s="133" t="s">
        <v>347</v>
      </c>
      <c r="E98" s="151">
        <v>45806</v>
      </c>
      <c r="F98" s="152" t="s">
        <v>90</v>
      </c>
      <c r="G98" s="152" t="s">
        <v>67</v>
      </c>
      <c r="H98" s="152">
        <v>3</v>
      </c>
      <c r="I98" s="137">
        <v>1.5</v>
      </c>
      <c r="J98" s="137">
        <f t="shared" si="1"/>
        <v>4.5</v>
      </c>
      <c r="K98" s="137" t="s">
        <v>410</v>
      </c>
      <c r="L98" s="137" t="s">
        <v>416</v>
      </c>
      <c r="M98" s="137" t="s">
        <v>419</v>
      </c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</row>
    <row r="99" spans="1:27" x14ac:dyDescent="0.25">
      <c r="A99" s="133" t="s">
        <v>117</v>
      </c>
      <c r="B99" s="133" t="s">
        <v>118</v>
      </c>
      <c r="C99" s="138">
        <v>31</v>
      </c>
      <c r="D99" s="134" t="s">
        <v>108</v>
      </c>
      <c r="E99" s="139" t="s">
        <v>119</v>
      </c>
      <c r="F99" s="138" t="s">
        <v>120</v>
      </c>
      <c r="G99" s="138" t="s">
        <v>121</v>
      </c>
      <c r="H99" s="138">
        <v>1</v>
      </c>
      <c r="I99" s="137">
        <v>2</v>
      </c>
      <c r="J99" s="137">
        <f t="shared" si="1"/>
        <v>2</v>
      </c>
      <c r="K99" s="137" t="s">
        <v>408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</row>
    <row r="100" spans="1:27" ht="15.75" customHeight="1" x14ac:dyDescent="0.25">
      <c r="A100" s="133" t="s">
        <v>235</v>
      </c>
      <c r="B100" s="133" t="s">
        <v>236</v>
      </c>
      <c r="C100" s="138">
        <v>30</v>
      </c>
      <c r="D100" s="134" t="s">
        <v>237</v>
      </c>
      <c r="E100" s="139">
        <v>45806</v>
      </c>
      <c r="F100" s="138" t="s">
        <v>238</v>
      </c>
      <c r="G100" s="138" t="s">
        <v>428</v>
      </c>
      <c r="H100" s="138">
        <v>0</v>
      </c>
      <c r="I100" s="137">
        <v>1</v>
      </c>
      <c r="J100" s="137">
        <v>0</v>
      </c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</row>
    <row r="101" spans="1:27" x14ac:dyDescent="0.25">
      <c r="A101" s="133" t="s">
        <v>129</v>
      </c>
      <c r="B101" s="133" t="s">
        <v>130</v>
      </c>
      <c r="C101" s="138">
        <v>53</v>
      </c>
      <c r="D101" s="134" t="s">
        <v>131</v>
      </c>
      <c r="E101" s="139">
        <v>45806</v>
      </c>
      <c r="F101" s="138" t="s">
        <v>132</v>
      </c>
      <c r="G101" s="153" t="s">
        <v>475</v>
      </c>
      <c r="H101" s="138">
        <v>2</v>
      </c>
      <c r="I101" s="137">
        <v>1.5</v>
      </c>
      <c r="J101" s="137">
        <f>H101*I101</f>
        <v>3</v>
      </c>
      <c r="K101" s="137" t="s">
        <v>403</v>
      </c>
      <c r="L101" s="137" t="s">
        <v>408</v>
      </c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</row>
    <row r="102" spans="1:27" ht="15.75" customHeight="1" x14ac:dyDescent="0.25">
      <c r="A102" s="133" t="s">
        <v>160</v>
      </c>
      <c r="B102" s="152" t="s">
        <v>161</v>
      </c>
      <c r="C102" s="138">
        <v>38</v>
      </c>
      <c r="D102" s="134" t="s">
        <v>162</v>
      </c>
      <c r="E102" s="139">
        <v>45806</v>
      </c>
      <c r="F102" s="154" t="s">
        <v>159</v>
      </c>
      <c r="G102" s="138" t="s">
        <v>163</v>
      </c>
      <c r="H102" s="138">
        <v>2</v>
      </c>
      <c r="I102" s="137">
        <v>1.5</v>
      </c>
      <c r="J102" s="137">
        <f t="shared" si="1"/>
        <v>3</v>
      </c>
      <c r="K102" s="137" t="s">
        <v>418</v>
      </c>
      <c r="L102" s="137" t="s">
        <v>413</v>
      </c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</row>
    <row r="103" spans="1:27" x14ac:dyDescent="0.25">
      <c r="A103" s="129" t="s">
        <v>231</v>
      </c>
      <c r="B103" s="129" t="s">
        <v>232</v>
      </c>
      <c r="C103" s="128">
        <v>12</v>
      </c>
      <c r="D103" s="129" t="s">
        <v>230</v>
      </c>
      <c r="E103" s="130">
        <v>45807</v>
      </c>
      <c r="F103" s="181" t="s">
        <v>233</v>
      </c>
      <c r="G103" s="128" t="s">
        <v>234</v>
      </c>
      <c r="H103" s="123">
        <v>0</v>
      </c>
      <c r="I103" s="119">
        <v>0</v>
      </c>
      <c r="J103" s="119">
        <f t="shared" si="1"/>
        <v>0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</row>
    <row r="104" spans="1:27" ht="13.8" thickBot="1" x14ac:dyDescent="0.3">
      <c r="A104" s="182" t="s">
        <v>106</v>
      </c>
      <c r="B104" s="182" t="s">
        <v>107</v>
      </c>
      <c r="C104" s="120">
        <v>19</v>
      </c>
      <c r="D104" s="120" t="s">
        <v>108</v>
      </c>
      <c r="E104" s="176" t="s">
        <v>109</v>
      </c>
      <c r="F104" s="120" t="s">
        <v>110</v>
      </c>
      <c r="G104" s="120" t="s">
        <v>111</v>
      </c>
      <c r="H104" s="120">
        <v>1</v>
      </c>
      <c r="I104" s="119">
        <v>2</v>
      </c>
      <c r="J104" s="119">
        <f t="shared" si="1"/>
        <v>2</v>
      </c>
      <c r="K104" s="119" t="s">
        <v>404</v>
      </c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</row>
    <row r="105" spans="1:27" ht="15.75" customHeight="1" x14ac:dyDescent="0.25">
      <c r="A105" s="116" t="s">
        <v>228</v>
      </c>
      <c r="B105" s="116" t="s">
        <v>229</v>
      </c>
      <c r="C105" s="123">
        <v>157</v>
      </c>
      <c r="D105" s="120" t="s">
        <v>230</v>
      </c>
      <c r="E105" s="121">
        <v>45807</v>
      </c>
      <c r="F105" s="177" t="s">
        <v>376</v>
      </c>
      <c r="G105" s="123" t="s">
        <v>377</v>
      </c>
      <c r="H105" s="123">
        <v>6</v>
      </c>
      <c r="I105" s="119">
        <v>2</v>
      </c>
      <c r="J105" s="119">
        <f t="shared" si="1"/>
        <v>12</v>
      </c>
      <c r="K105" s="119" t="s">
        <v>403</v>
      </c>
      <c r="L105" s="119" t="s">
        <v>406</v>
      </c>
      <c r="M105" s="119" t="s">
        <v>412</v>
      </c>
      <c r="N105" s="119" t="s">
        <v>416</v>
      </c>
      <c r="O105" s="119" t="s">
        <v>420</v>
      </c>
      <c r="P105" s="119" t="s">
        <v>419</v>
      </c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</row>
    <row r="106" spans="1:27" ht="15.75" customHeight="1" x14ac:dyDescent="0.25">
      <c r="A106" s="116" t="s">
        <v>156</v>
      </c>
      <c r="B106" s="116" t="s">
        <v>157</v>
      </c>
      <c r="C106" s="123">
        <v>35</v>
      </c>
      <c r="D106" s="120" t="s">
        <v>158</v>
      </c>
      <c r="E106" s="121">
        <v>45807</v>
      </c>
      <c r="F106" s="127" t="s">
        <v>159</v>
      </c>
      <c r="G106" s="123" t="s">
        <v>126</v>
      </c>
      <c r="H106" s="123">
        <v>1</v>
      </c>
      <c r="I106" s="119">
        <v>1.5</v>
      </c>
      <c r="J106" s="119">
        <f t="shared" si="1"/>
        <v>1.5</v>
      </c>
      <c r="K106" s="119" t="s">
        <v>418</v>
      </c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</row>
  </sheetData>
  <autoFilter ref="A2:AB106" xr:uid="{00000000-0001-0000-0000-000000000000}"/>
  <sortState xmlns:xlrd2="http://schemas.microsoft.com/office/spreadsheetml/2017/richdata2" ref="A5:J106">
    <sortCondition ref="E2:E106"/>
  </sortState>
  <mergeCells count="1">
    <mergeCell ref="A1:H1"/>
  </mergeCells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8B03-699C-4A5B-923E-E4C15F4D27E4}">
  <dimension ref="A1:Y44"/>
  <sheetViews>
    <sheetView topLeftCell="C1" workbookViewId="0">
      <selection activeCell="O14" sqref="O14"/>
    </sheetView>
  </sheetViews>
  <sheetFormatPr defaultColWidth="9.109375" defaultRowHeight="14.4" x14ac:dyDescent="0.3"/>
  <cols>
    <col min="1" max="1" width="19.109375" style="43" customWidth="1"/>
    <col min="2" max="2" width="11.33203125" style="43" customWidth="1"/>
    <col min="3" max="3" width="19" style="43" customWidth="1"/>
    <col min="4" max="4" width="5.44140625" style="43" bestFit="1" customWidth="1"/>
    <col min="5" max="5" width="17.6640625" style="43" customWidth="1"/>
    <col min="6" max="6" width="7.6640625" style="43" customWidth="1"/>
    <col min="7" max="7" width="18.44140625" style="43" bestFit="1" customWidth="1"/>
    <col min="8" max="8" width="18.44140625" style="43" customWidth="1"/>
    <col min="9" max="9" width="12.44140625" style="43" customWidth="1"/>
    <col min="10" max="10" width="17.109375" style="89" customWidth="1"/>
    <col min="11" max="11" width="22.109375" style="43" customWidth="1"/>
    <col min="12" max="12" width="11.109375" style="43" customWidth="1"/>
    <col min="13" max="14" width="9.109375" style="43"/>
    <col min="15" max="15" width="13.109375" style="43" customWidth="1"/>
    <col min="16" max="16" width="15.33203125" style="43" bestFit="1" customWidth="1"/>
    <col min="17" max="17" width="15.33203125" style="88" customWidth="1"/>
    <col min="18" max="18" width="9.109375" style="43"/>
    <col min="19" max="19" width="18.44140625" style="43" bestFit="1" customWidth="1"/>
    <col min="20" max="20" width="19.88671875" style="43" customWidth="1"/>
    <col min="21" max="21" width="19.44140625" style="43" customWidth="1"/>
    <col min="22" max="23" width="9.109375" style="43"/>
    <col min="24" max="24" width="18.33203125" style="43" customWidth="1"/>
    <col min="25" max="25" width="14.33203125" style="43" bestFit="1" customWidth="1"/>
    <col min="26" max="16384" width="9.109375" style="43"/>
  </cols>
  <sheetData>
    <row r="1" spans="1:25" ht="15" thickBot="1" x14ac:dyDescent="0.35">
      <c r="A1" s="186" t="s">
        <v>387</v>
      </c>
      <c r="B1" s="186"/>
      <c r="C1" s="186"/>
      <c r="D1" s="186"/>
      <c r="E1" s="186"/>
      <c r="F1" s="186"/>
      <c r="G1" s="186"/>
      <c r="H1" s="186"/>
      <c r="I1" s="186"/>
      <c r="J1" s="186"/>
      <c r="K1" s="186" t="s">
        <v>388</v>
      </c>
      <c r="L1" s="186"/>
      <c r="M1" s="186"/>
      <c r="N1" s="186"/>
      <c r="O1" s="186"/>
      <c r="P1" s="186"/>
      <c r="Q1" s="186"/>
      <c r="R1" s="186"/>
      <c r="S1" s="41"/>
      <c r="T1" s="41"/>
      <c r="U1" s="187" t="s">
        <v>389</v>
      </c>
      <c r="V1" s="187"/>
      <c r="W1" s="41"/>
      <c r="X1" s="187"/>
      <c r="Y1" s="187"/>
    </row>
    <row r="2" spans="1:25" ht="15" thickBot="1" x14ac:dyDescent="0.35">
      <c r="A2" s="44" t="s">
        <v>390</v>
      </c>
      <c r="B2" s="45" t="s">
        <v>391</v>
      </c>
      <c r="C2" s="45" t="s">
        <v>392</v>
      </c>
      <c r="D2" s="45" t="s">
        <v>393</v>
      </c>
      <c r="E2" s="45" t="s">
        <v>394</v>
      </c>
      <c r="F2" s="46" t="s">
        <v>395</v>
      </c>
      <c r="G2" s="47" t="s">
        <v>396</v>
      </c>
      <c r="H2" s="48"/>
      <c r="I2" s="48"/>
      <c r="J2" s="49" t="s">
        <v>397</v>
      </c>
      <c r="K2" s="50" t="s">
        <v>390</v>
      </c>
      <c r="L2" s="51" t="s">
        <v>391</v>
      </c>
      <c r="M2" s="51" t="s">
        <v>392</v>
      </c>
      <c r="N2" s="51" t="s">
        <v>393</v>
      </c>
      <c r="O2" s="51" t="s">
        <v>394</v>
      </c>
      <c r="P2" s="51" t="s">
        <v>398</v>
      </c>
      <c r="Q2" s="52" t="s">
        <v>399</v>
      </c>
      <c r="R2" s="51" t="s">
        <v>395</v>
      </c>
      <c r="S2" s="53" t="s">
        <v>396</v>
      </c>
      <c r="T2" s="54" t="s">
        <v>400</v>
      </c>
      <c r="U2" s="50" t="s">
        <v>390</v>
      </c>
      <c r="V2" s="55" t="s">
        <v>401</v>
      </c>
      <c r="W2" s="54"/>
      <c r="X2" s="50" t="s">
        <v>390</v>
      </c>
      <c r="Y2" s="56" t="s">
        <v>402</v>
      </c>
    </row>
    <row r="3" spans="1:25" x14ac:dyDescent="0.3">
      <c r="A3" s="57" t="s">
        <v>403</v>
      </c>
      <c r="B3" s="58"/>
      <c r="C3" s="58">
        <v>2</v>
      </c>
      <c r="D3" s="59">
        <v>20.5</v>
      </c>
      <c r="E3" s="59">
        <f t="shared" ref="E3:E20" si="0">D3+C3+B3</f>
        <v>22.5</v>
      </c>
      <c r="F3" s="58">
        <v>29.5</v>
      </c>
      <c r="G3" s="60">
        <f>E3+F3</f>
        <v>52</v>
      </c>
      <c r="H3" s="61">
        <f>G3-50</f>
        <v>2</v>
      </c>
      <c r="I3" s="41"/>
      <c r="J3" s="62"/>
      <c r="K3" s="63" t="s">
        <v>403</v>
      </c>
      <c r="L3" s="64"/>
      <c r="M3" s="64">
        <v>1</v>
      </c>
      <c r="N3" s="64">
        <v>21</v>
      </c>
      <c r="O3" s="58">
        <f t="shared" ref="O3:O20" si="1">SUM(L3:N3,J3)</f>
        <v>22</v>
      </c>
      <c r="P3" s="65">
        <f>40-O3</f>
        <v>18</v>
      </c>
      <c r="Q3" s="66"/>
      <c r="R3" s="64"/>
      <c r="S3" s="67">
        <f>R3+O3</f>
        <v>22</v>
      </c>
      <c r="T3" s="41">
        <f t="shared" ref="T3:T20" si="2">S3-AVERAGE($S$3:$S$16)</f>
        <v>-1.321428571428573</v>
      </c>
      <c r="U3" s="68" t="s">
        <v>403</v>
      </c>
      <c r="V3" s="69"/>
      <c r="W3" s="41"/>
      <c r="X3" s="68" t="s">
        <v>403</v>
      </c>
      <c r="Y3" s="67">
        <f>V3+S3</f>
        <v>22</v>
      </c>
    </row>
    <row r="4" spans="1:25" x14ac:dyDescent="0.3">
      <c r="A4" s="57" t="s">
        <v>404</v>
      </c>
      <c r="B4" s="58"/>
      <c r="C4" s="58">
        <v>2.5</v>
      </c>
      <c r="D4" s="59">
        <v>21.5</v>
      </c>
      <c r="E4" s="59">
        <f t="shared" si="0"/>
        <v>24</v>
      </c>
      <c r="F4" s="58">
        <v>27</v>
      </c>
      <c r="G4" s="60">
        <f t="shared" ref="G4:G20" si="3">E4+F4</f>
        <v>51</v>
      </c>
      <c r="H4" s="61">
        <f t="shared" ref="H4:H20" si="4">G4-50</f>
        <v>1</v>
      </c>
      <c r="I4" s="41"/>
      <c r="J4" s="62"/>
      <c r="K4" s="57" t="s">
        <v>404</v>
      </c>
      <c r="L4" s="58"/>
      <c r="M4" s="58">
        <v>1</v>
      </c>
      <c r="N4" s="58">
        <v>24</v>
      </c>
      <c r="O4" s="58">
        <f t="shared" si="1"/>
        <v>25</v>
      </c>
      <c r="P4" s="65">
        <f t="shared" ref="P4:P20" si="5">40-O4</f>
        <v>15</v>
      </c>
      <c r="Q4" s="66"/>
      <c r="R4" s="64"/>
      <c r="S4" s="67">
        <f t="shared" ref="S4:S20" si="6">R4+O4</f>
        <v>25</v>
      </c>
      <c r="T4" s="41">
        <f t="shared" si="2"/>
        <v>1.678571428571427</v>
      </c>
      <c r="U4" s="57" t="s">
        <v>404</v>
      </c>
      <c r="V4" s="69"/>
      <c r="W4" s="41"/>
      <c r="X4" s="57" t="s">
        <v>404</v>
      </c>
      <c r="Y4" s="67">
        <f t="shared" ref="Y4:Y20" si="7">V4+S4</f>
        <v>25</v>
      </c>
    </row>
    <row r="5" spans="1:25" x14ac:dyDescent="0.3">
      <c r="A5" s="57" t="s">
        <v>405</v>
      </c>
      <c r="B5" s="58"/>
      <c r="C5" s="58">
        <v>1</v>
      </c>
      <c r="D5" s="59">
        <v>23.5</v>
      </c>
      <c r="E5" s="59">
        <f t="shared" si="0"/>
        <v>24.5</v>
      </c>
      <c r="F5" s="58">
        <v>29.5</v>
      </c>
      <c r="G5" s="60">
        <f t="shared" si="3"/>
        <v>54</v>
      </c>
      <c r="H5" s="61">
        <f t="shared" si="4"/>
        <v>4</v>
      </c>
      <c r="I5" s="41"/>
      <c r="J5" s="62"/>
      <c r="K5" s="57" t="s">
        <v>405</v>
      </c>
      <c r="L5" s="58"/>
      <c r="M5" s="58">
        <v>3.5</v>
      </c>
      <c r="N5" s="58">
        <v>30.5</v>
      </c>
      <c r="O5" s="58">
        <f t="shared" si="1"/>
        <v>34</v>
      </c>
      <c r="P5" s="65">
        <f t="shared" si="5"/>
        <v>6</v>
      </c>
      <c r="Q5" s="66"/>
      <c r="R5" s="64"/>
      <c r="S5" s="67">
        <f t="shared" si="6"/>
        <v>34</v>
      </c>
      <c r="T5" s="41">
        <f t="shared" si="2"/>
        <v>10.678571428571427</v>
      </c>
      <c r="U5" s="57" t="s">
        <v>405</v>
      </c>
      <c r="V5" s="69"/>
      <c r="W5" s="41"/>
      <c r="X5" s="57" t="s">
        <v>405</v>
      </c>
      <c r="Y5" s="67">
        <f t="shared" si="7"/>
        <v>34</v>
      </c>
    </row>
    <row r="6" spans="1:25" x14ac:dyDescent="0.3">
      <c r="A6" s="57" t="s">
        <v>406</v>
      </c>
      <c r="B6" s="58"/>
      <c r="C6" s="58">
        <v>6</v>
      </c>
      <c r="D6" s="59">
        <v>19</v>
      </c>
      <c r="E6" s="59">
        <f t="shared" si="0"/>
        <v>25</v>
      </c>
      <c r="F6" s="58">
        <v>26</v>
      </c>
      <c r="G6" s="60">
        <f t="shared" si="3"/>
        <v>51</v>
      </c>
      <c r="H6" s="61">
        <f t="shared" si="4"/>
        <v>1</v>
      </c>
      <c r="I6" s="41"/>
      <c r="J6" s="62"/>
      <c r="K6" s="57" t="s">
        <v>406</v>
      </c>
      <c r="L6" s="58"/>
      <c r="M6" s="58"/>
      <c r="N6" s="58">
        <v>18.5</v>
      </c>
      <c r="O6" s="58">
        <f t="shared" si="1"/>
        <v>18.5</v>
      </c>
      <c r="P6" s="65">
        <f>40-O6</f>
        <v>21.5</v>
      </c>
      <c r="Q6" s="66"/>
      <c r="R6" s="64"/>
      <c r="S6" s="67">
        <f t="shared" si="6"/>
        <v>18.5</v>
      </c>
      <c r="T6" s="41">
        <f t="shared" si="2"/>
        <v>-4.821428571428573</v>
      </c>
      <c r="U6" s="57" t="s">
        <v>406</v>
      </c>
      <c r="V6" s="69"/>
      <c r="W6" s="41"/>
      <c r="X6" s="57" t="s">
        <v>406</v>
      </c>
      <c r="Y6" s="67">
        <f t="shared" si="7"/>
        <v>18.5</v>
      </c>
    </row>
    <row r="7" spans="1:25" x14ac:dyDescent="0.3">
      <c r="A7" s="57" t="s">
        <v>407</v>
      </c>
      <c r="B7" s="58"/>
      <c r="C7" s="58">
        <v>2</v>
      </c>
      <c r="D7" s="59">
        <v>21</v>
      </c>
      <c r="E7" s="59">
        <f t="shared" si="0"/>
        <v>23</v>
      </c>
      <c r="F7" s="58">
        <v>29</v>
      </c>
      <c r="G7" s="60">
        <f t="shared" si="3"/>
        <v>52</v>
      </c>
      <c r="H7" s="61">
        <f t="shared" si="4"/>
        <v>2</v>
      </c>
      <c r="I7" s="41"/>
      <c r="J7" s="62"/>
      <c r="K7" s="57" t="s">
        <v>407</v>
      </c>
      <c r="L7" s="58"/>
      <c r="M7" s="58">
        <v>1</v>
      </c>
      <c r="N7" s="58">
        <v>23</v>
      </c>
      <c r="O7" s="58">
        <f t="shared" si="1"/>
        <v>24</v>
      </c>
      <c r="P7" s="65">
        <f>40-O7</f>
        <v>16</v>
      </c>
      <c r="Q7" s="66"/>
      <c r="R7" s="64"/>
      <c r="S7" s="67">
        <f t="shared" si="6"/>
        <v>24</v>
      </c>
      <c r="T7" s="41">
        <f t="shared" si="2"/>
        <v>0.67857142857142705</v>
      </c>
      <c r="U7" s="57" t="s">
        <v>407</v>
      </c>
      <c r="V7" s="69"/>
      <c r="W7" s="41"/>
      <c r="X7" s="57" t="s">
        <v>407</v>
      </c>
      <c r="Y7" s="67">
        <f t="shared" si="7"/>
        <v>24</v>
      </c>
    </row>
    <row r="8" spans="1:25" x14ac:dyDescent="0.3">
      <c r="A8" s="57" t="s">
        <v>408</v>
      </c>
      <c r="B8" s="58"/>
      <c r="C8" s="58"/>
      <c r="D8" s="59">
        <v>22</v>
      </c>
      <c r="E8" s="59">
        <f t="shared" si="0"/>
        <v>22</v>
      </c>
      <c r="F8" s="58">
        <v>25.5</v>
      </c>
      <c r="G8" s="60">
        <f t="shared" si="3"/>
        <v>47.5</v>
      </c>
      <c r="H8" s="61">
        <f t="shared" si="4"/>
        <v>-2.5</v>
      </c>
      <c r="I8" s="41"/>
      <c r="J8" s="62"/>
      <c r="K8" s="57" t="s">
        <v>408</v>
      </c>
      <c r="L8" s="58"/>
      <c r="M8" s="58">
        <v>1</v>
      </c>
      <c r="N8" s="58">
        <v>25</v>
      </c>
      <c r="O8" s="58">
        <f t="shared" si="1"/>
        <v>26</v>
      </c>
      <c r="P8" s="65">
        <f t="shared" si="5"/>
        <v>14</v>
      </c>
      <c r="Q8" s="66"/>
      <c r="R8" s="64"/>
      <c r="S8" s="67">
        <f t="shared" si="6"/>
        <v>26</v>
      </c>
      <c r="T8" s="41">
        <f t="shared" si="2"/>
        <v>2.678571428571427</v>
      </c>
      <c r="U8" s="57" t="s">
        <v>408</v>
      </c>
      <c r="V8" s="69"/>
      <c r="W8" s="41"/>
      <c r="X8" s="57" t="s">
        <v>408</v>
      </c>
      <c r="Y8" s="67">
        <f t="shared" si="7"/>
        <v>26</v>
      </c>
    </row>
    <row r="9" spans="1:25" x14ac:dyDescent="0.3">
      <c r="A9" s="57" t="s">
        <v>409</v>
      </c>
      <c r="B9" s="58"/>
      <c r="C9" s="58"/>
      <c r="D9" s="59">
        <v>20.5</v>
      </c>
      <c r="E9" s="59">
        <f t="shared" si="0"/>
        <v>20.5</v>
      </c>
      <c r="F9" s="58">
        <v>24</v>
      </c>
      <c r="G9" s="60">
        <f t="shared" si="3"/>
        <v>44.5</v>
      </c>
      <c r="H9" s="61">
        <f t="shared" si="4"/>
        <v>-5.5</v>
      </c>
      <c r="I9" s="41"/>
      <c r="J9" s="62"/>
      <c r="K9" s="57" t="s">
        <v>409</v>
      </c>
      <c r="L9" s="58"/>
      <c r="M9" s="58"/>
      <c r="N9" s="58">
        <v>23.5</v>
      </c>
      <c r="O9" s="58">
        <f t="shared" si="1"/>
        <v>23.5</v>
      </c>
      <c r="P9" s="65">
        <f t="shared" si="5"/>
        <v>16.5</v>
      </c>
      <c r="Q9" s="66"/>
      <c r="R9" s="64"/>
      <c r="S9" s="67">
        <f t="shared" si="6"/>
        <v>23.5</v>
      </c>
      <c r="T9" s="41">
        <f t="shared" si="2"/>
        <v>0.17857142857142705</v>
      </c>
      <c r="U9" s="57" t="s">
        <v>409</v>
      </c>
      <c r="V9" s="69"/>
      <c r="W9" s="41"/>
      <c r="X9" s="57" t="s">
        <v>409</v>
      </c>
      <c r="Y9" s="67">
        <f t="shared" si="7"/>
        <v>23.5</v>
      </c>
    </row>
    <row r="10" spans="1:25" x14ac:dyDescent="0.3">
      <c r="A10" s="57" t="s">
        <v>410</v>
      </c>
      <c r="B10" s="58"/>
      <c r="C10" s="58">
        <v>1</v>
      </c>
      <c r="D10" s="59">
        <v>28</v>
      </c>
      <c r="E10" s="59">
        <f t="shared" si="0"/>
        <v>29</v>
      </c>
      <c r="F10" s="58">
        <v>29</v>
      </c>
      <c r="G10" s="60">
        <f t="shared" si="3"/>
        <v>58</v>
      </c>
      <c r="H10" s="61">
        <f t="shared" si="4"/>
        <v>8</v>
      </c>
      <c r="I10" s="41"/>
      <c r="J10" s="62"/>
      <c r="K10" s="57" t="s">
        <v>410</v>
      </c>
      <c r="L10" s="58"/>
      <c r="M10" s="58">
        <v>1</v>
      </c>
      <c r="N10" s="58">
        <v>23.5</v>
      </c>
      <c r="O10" s="58">
        <f t="shared" si="1"/>
        <v>24.5</v>
      </c>
      <c r="P10" s="65">
        <f t="shared" si="5"/>
        <v>15.5</v>
      </c>
      <c r="Q10" s="66"/>
      <c r="R10" s="64"/>
      <c r="S10" s="67">
        <f t="shared" si="6"/>
        <v>24.5</v>
      </c>
      <c r="T10" s="41">
        <f t="shared" si="2"/>
        <v>1.178571428571427</v>
      </c>
      <c r="U10" s="57" t="s">
        <v>410</v>
      </c>
      <c r="V10" s="69"/>
      <c r="W10" s="41"/>
      <c r="X10" s="57" t="s">
        <v>410</v>
      </c>
      <c r="Y10" s="67">
        <f t="shared" si="7"/>
        <v>24.5</v>
      </c>
    </row>
    <row r="11" spans="1:25" x14ac:dyDescent="0.3">
      <c r="A11" s="57" t="s">
        <v>411</v>
      </c>
      <c r="B11" s="58"/>
      <c r="C11" s="58">
        <v>1</v>
      </c>
      <c r="D11" s="59">
        <v>19</v>
      </c>
      <c r="E11" s="59">
        <f t="shared" si="0"/>
        <v>20</v>
      </c>
      <c r="F11" s="58">
        <v>27.5</v>
      </c>
      <c r="G11" s="60">
        <f t="shared" si="3"/>
        <v>47.5</v>
      </c>
      <c r="H11" s="61">
        <f t="shared" si="4"/>
        <v>-2.5</v>
      </c>
      <c r="I11" s="41"/>
      <c r="J11" s="62"/>
      <c r="K11" s="57" t="s">
        <v>411</v>
      </c>
      <c r="L11" s="58"/>
      <c r="M11" s="58">
        <v>1</v>
      </c>
      <c r="N11" s="58">
        <v>21.5</v>
      </c>
      <c r="O11" s="58">
        <f t="shared" si="1"/>
        <v>22.5</v>
      </c>
      <c r="P11" s="65">
        <f t="shared" si="5"/>
        <v>17.5</v>
      </c>
      <c r="Q11" s="66"/>
      <c r="R11" s="64"/>
      <c r="S11" s="67">
        <f t="shared" si="6"/>
        <v>22.5</v>
      </c>
      <c r="T11" s="41">
        <f t="shared" si="2"/>
        <v>-0.82142857142857295</v>
      </c>
      <c r="U11" s="57" t="s">
        <v>411</v>
      </c>
      <c r="V11" s="69"/>
      <c r="W11" s="41"/>
      <c r="X11" s="57" t="s">
        <v>411</v>
      </c>
      <c r="Y11" s="67">
        <f t="shared" si="7"/>
        <v>22.5</v>
      </c>
    </row>
    <row r="12" spans="1:25" x14ac:dyDescent="0.3">
      <c r="A12" s="57" t="s">
        <v>412</v>
      </c>
      <c r="B12" s="58"/>
      <c r="C12" s="58">
        <v>2</v>
      </c>
      <c r="D12" s="59">
        <v>22.5</v>
      </c>
      <c r="E12" s="59">
        <f t="shared" si="0"/>
        <v>24.5</v>
      </c>
      <c r="F12" s="58">
        <v>26</v>
      </c>
      <c r="G12" s="60">
        <f t="shared" si="3"/>
        <v>50.5</v>
      </c>
      <c r="H12" s="61">
        <f t="shared" si="4"/>
        <v>0.5</v>
      </c>
      <c r="I12" s="41"/>
      <c r="J12" s="62"/>
      <c r="K12" s="57" t="s">
        <v>412</v>
      </c>
      <c r="L12" s="58"/>
      <c r="M12" s="58"/>
      <c r="N12" s="58">
        <v>30</v>
      </c>
      <c r="O12" s="58">
        <f t="shared" si="1"/>
        <v>30</v>
      </c>
      <c r="P12" s="65">
        <f t="shared" si="5"/>
        <v>10</v>
      </c>
      <c r="Q12" s="66"/>
      <c r="R12" s="64"/>
      <c r="S12" s="67">
        <f t="shared" si="6"/>
        <v>30</v>
      </c>
      <c r="T12" s="41">
        <f t="shared" si="2"/>
        <v>6.678571428571427</v>
      </c>
      <c r="U12" s="57" t="s">
        <v>412</v>
      </c>
      <c r="V12" s="69"/>
      <c r="W12" s="41"/>
      <c r="X12" s="57" t="s">
        <v>412</v>
      </c>
      <c r="Y12" s="67">
        <f t="shared" si="7"/>
        <v>30</v>
      </c>
    </row>
    <row r="13" spans="1:25" x14ac:dyDescent="0.3">
      <c r="A13" s="57" t="s">
        <v>413</v>
      </c>
      <c r="B13" s="58"/>
      <c r="C13" s="58"/>
      <c r="D13" s="59">
        <v>35</v>
      </c>
      <c r="E13" s="59">
        <f t="shared" si="0"/>
        <v>35</v>
      </c>
      <c r="F13" s="58">
        <v>15.5</v>
      </c>
      <c r="G13" s="60">
        <f t="shared" si="3"/>
        <v>50.5</v>
      </c>
      <c r="H13" s="61">
        <f t="shared" si="4"/>
        <v>0.5</v>
      </c>
      <c r="I13" s="41"/>
      <c r="J13" s="62"/>
      <c r="K13" s="57" t="s">
        <v>413</v>
      </c>
      <c r="L13" s="58"/>
      <c r="M13" s="58">
        <v>2</v>
      </c>
      <c r="N13" s="58">
        <v>24</v>
      </c>
      <c r="O13" s="58">
        <f t="shared" si="1"/>
        <v>26</v>
      </c>
      <c r="P13" s="65">
        <f t="shared" si="5"/>
        <v>14</v>
      </c>
      <c r="Q13" s="66"/>
      <c r="R13" s="64"/>
      <c r="S13" s="67">
        <f t="shared" si="6"/>
        <v>26</v>
      </c>
      <c r="T13" s="41">
        <f t="shared" si="2"/>
        <v>2.678571428571427</v>
      </c>
      <c r="U13" s="57" t="s">
        <v>413</v>
      </c>
      <c r="V13" s="69"/>
      <c r="W13" s="41"/>
      <c r="X13" s="57" t="s">
        <v>413</v>
      </c>
      <c r="Y13" s="67">
        <f t="shared" si="7"/>
        <v>26</v>
      </c>
    </row>
    <row r="14" spans="1:25" x14ac:dyDescent="0.3">
      <c r="A14" s="57" t="s">
        <v>414</v>
      </c>
      <c r="B14" s="58"/>
      <c r="C14" s="58">
        <v>3</v>
      </c>
      <c r="D14" s="59">
        <v>24.5</v>
      </c>
      <c r="E14" s="59">
        <f t="shared" si="0"/>
        <v>27.5</v>
      </c>
      <c r="F14" s="58">
        <v>20.5</v>
      </c>
      <c r="G14" s="60">
        <f t="shared" si="3"/>
        <v>48</v>
      </c>
      <c r="H14" s="61">
        <f t="shared" si="4"/>
        <v>-2</v>
      </c>
      <c r="I14" s="70"/>
      <c r="J14" s="62"/>
      <c r="K14" s="57" t="s">
        <v>414</v>
      </c>
      <c r="L14" s="71"/>
      <c r="M14" s="71"/>
      <c r="N14" s="71">
        <v>21</v>
      </c>
      <c r="O14" s="58">
        <f t="shared" si="1"/>
        <v>21</v>
      </c>
      <c r="P14" s="65">
        <f t="shared" si="5"/>
        <v>19</v>
      </c>
      <c r="Q14" s="66"/>
      <c r="R14" s="64"/>
      <c r="S14" s="67">
        <f t="shared" si="6"/>
        <v>21</v>
      </c>
      <c r="T14" s="41">
        <f t="shared" si="2"/>
        <v>-2.321428571428573</v>
      </c>
      <c r="U14" s="57" t="s">
        <v>414</v>
      </c>
      <c r="V14" s="69"/>
      <c r="W14" s="70"/>
      <c r="X14" s="57" t="s">
        <v>414</v>
      </c>
      <c r="Y14" s="67">
        <f t="shared" si="7"/>
        <v>21</v>
      </c>
    </row>
    <row r="15" spans="1:25" x14ac:dyDescent="0.3">
      <c r="A15" s="57" t="s">
        <v>415</v>
      </c>
      <c r="B15" s="58"/>
      <c r="C15" s="58"/>
      <c r="D15" s="59">
        <v>22.5</v>
      </c>
      <c r="E15" s="59">
        <f t="shared" si="0"/>
        <v>22.5</v>
      </c>
      <c r="F15" s="58">
        <v>16</v>
      </c>
      <c r="G15" s="60">
        <f t="shared" si="3"/>
        <v>38.5</v>
      </c>
      <c r="H15" s="61">
        <f t="shared" si="4"/>
        <v>-11.5</v>
      </c>
      <c r="I15" s="41"/>
      <c r="J15" s="62"/>
      <c r="K15" s="57" t="s">
        <v>415</v>
      </c>
      <c r="L15" s="58"/>
      <c r="M15" s="58"/>
      <c r="N15" s="58">
        <v>0</v>
      </c>
      <c r="O15" s="58">
        <f t="shared" si="1"/>
        <v>0</v>
      </c>
      <c r="P15" s="65">
        <f t="shared" si="5"/>
        <v>40</v>
      </c>
      <c r="Q15" s="66"/>
      <c r="R15" s="64"/>
      <c r="S15" s="67">
        <f t="shared" si="6"/>
        <v>0</v>
      </c>
      <c r="T15" s="41">
        <f t="shared" si="2"/>
        <v>-23.321428571428573</v>
      </c>
      <c r="U15" s="57" t="s">
        <v>415</v>
      </c>
      <c r="V15" s="69"/>
      <c r="W15" s="41"/>
      <c r="X15" s="57" t="s">
        <v>415</v>
      </c>
      <c r="Y15" s="67">
        <f t="shared" si="7"/>
        <v>0</v>
      </c>
    </row>
    <row r="16" spans="1:25" x14ac:dyDescent="0.3">
      <c r="A16" s="57" t="s">
        <v>416</v>
      </c>
      <c r="B16" s="58"/>
      <c r="C16" s="58">
        <v>1</v>
      </c>
      <c r="D16" s="59">
        <v>7</v>
      </c>
      <c r="E16" s="59">
        <f t="shared" si="0"/>
        <v>8</v>
      </c>
      <c r="F16" s="58">
        <v>23.5</v>
      </c>
      <c r="G16" s="60">
        <f t="shared" si="3"/>
        <v>31.5</v>
      </c>
      <c r="H16" s="61">
        <f t="shared" si="4"/>
        <v>-18.5</v>
      </c>
      <c r="I16" s="41"/>
      <c r="J16" s="62"/>
      <c r="K16" s="57" t="s">
        <v>416</v>
      </c>
      <c r="L16" s="58"/>
      <c r="M16" s="58">
        <v>2</v>
      </c>
      <c r="N16" s="58">
        <v>27.5</v>
      </c>
      <c r="O16" s="58">
        <f t="shared" si="1"/>
        <v>29.5</v>
      </c>
      <c r="P16" s="65">
        <f t="shared" si="5"/>
        <v>10.5</v>
      </c>
      <c r="Q16" s="66"/>
      <c r="R16" s="64"/>
      <c r="S16" s="67">
        <f t="shared" si="6"/>
        <v>29.5</v>
      </c>
      <c r="T16" s="41">
        <f t="shared" si="2"/>
        <v>6.178571428571427</v>
      </c>
      <c r="U16" s="57" t="s">
        <v>416</v>
      </c>
      <c r="V16" s="69"/>
      <c r="W16" s="41"/>
      <c r="X16" s="57" t="s">
        <v>416</v>
      </c>
      <c r="Y16" s="67">
        <f t="shared" si="7"/>
        <v>29.5</v>
      </c>
    </row>
    <row r="17" spans="1:25" x14ac:dyDescent="0.3">
      <c r="A17" s="57" t="s">
        <v>417</v>
      </c>
      <c r="B17" s="58"/>
      <c r="C17" s="58">
        <v>4</v>
      </c>
      <c r="D17" s="59">
        <v>24.5</v>
      </c>
      <c r="E17" s="59">
        <f t="shared" si="0"/>
        <v>28.5</v>
      </c>
      <c r="F17" s="58">
        <v>26.5</v>
      </c>
      <c r="G17" s="60">
        <f t="shared" si="3"/>
        <v>55</v>
      </c>
      <c r="H17" s="61">
        <f t="shared" si="4"/>
        <v>5</v>
      </c>
      <c r="I17" s="41"/>
      <c r="J17" s="62"/>
      <c r="K17" s="57" t="s">
        <v>417</v>
      </c>
      <c r="L17" s="58"/>
      <c r="M17" s="58">
        <v>1.5</v>
      </c>
      <c r="N17" s="58">
        <v>23</v>
      </c>
      <c r="O17" s="58">
        <f t="shared" si="1"/>
        <v>24.5</v>
      </c>
      <c r="P17" s="65">
        <f t="shared" si="5"/>
        <v>15.5</v>
      </c>
      <c r="Q17" s="66"/>
      <c r="R17" s="64"/>
      <c r="S17" s="67">
        <f t="shared" si="6"/>
        <v>24.5</v>
      </c>
      <c r="T17" s="41">
        <f t="shared" si="2"/>
        <v>1.178571428571427</v>
      </c>
      <c r="U17" s="57" t="s">
        <v>417</v>
      </c>
      <c r="V17" s="69"/>
      <c r="W17" s="41"/>
      <c r="X17" s="57" t="s">
        <v>417</v>
      </c>
      <c r="Y17" s="67">
        <f t="shared" si="7"/>
        <v>24.5</v>
      </c>
    </row>
    <row r="18" spans="1:25" x14ac:dyDescent="0.3">
      <c r="A18" s="57" t="s">
        <v>418</v>
      </c>
      <c r="B18" s="58"/>
      <c r="C18" s="58"/>
      <c r="D18" s="59">
        <v>20.5</v>
      </c>
      <c r="E18" s="59">
        <f t="shared" si="0"/>
        <v>20.5</v>
      </c>
      <c r="F18" s="58">
        <v>24</v>
      </c>
      <c r="G18" s="60">
        <f t="shared" si="3"/>
        <v>44.5</v>
      </c>
      <c r="H18" s="61">
        <f t="shared" si="4"/>
        <v>-5.5</v>
      </c>
      <c r="I18" s="41"/>
      <c r="J18" s="62"/>
      <c r="K18" s="57" t="s">
        <v>418</v>
      </c>
      <c r="L18" s="58"/>
      <c r="M18" s="58"/>
      <c r="N18" s="58">
        <v>25</v>
      </c>
      <c r="O18" s="58">
        <f t="shared" si="1"/>
        <v>25</v>
      </c>
      <c r="P18" s="65">
        <f t="shared" si="5"/>
        <v>15</v>
      </c>
      <c r="Q18" s="66"/>
      <c r="R18" s="64"/>
      <c r="S18" s="67">
        <f t="shared" si="6"/>
        <v>25</v>
      </c>
      <c r="T18" s="41">
        <f t="shared" si="2"/>
        <v>1.678571428571427</v>
      </c>
      <c r="U18" s="57" t="s">
        <v>418</v>
      </c>
      <c r="V18" s="69"/>
      <c r="W18" s="41"/>
      <c r="X18" s="57" t="s">
        <v>418</v>
      </c>
      <c r="Y18" s="67">
        <f t="shared" si="7"/>
        <v>25</v>
      </c>
    </row>
    <row r="19" spans="1:25" x14ac:dyDescent="0.3">
      <c r="A19" s="57" t="s">
        <v>419</v>
      </c>
      <c r="B19" s="58"/>
      <c r="C19" s="58">
        <v>5</v>
      </c>
      <c r="D19" s="59">
        <v>24</v>
      </c>
      <c r="E19" s="59">
        <f t="shared" si="0"/>
        <v>29</v>
      </c>
      <c r="F19" s="58">
        <v>39.5</v>
      </c>
      <c r="G19" s="60">
        <f t="shared" si="3"/>
        <v>68.5</v>
      </c>
      <c r="H19" s="61">
        <f t="shared" si="4"/>
        <v>18.5</v>
      </c>
      <c r="I19" s="41"/>
      <c r="J19" s="62"/>
      <c r="K19" s="57" t="s">
        <v>419</v>
      </c>
      <c r="L19" s="58"/>
      <c r="M19" s="58">
        <v>1</v>
      </c>
      <c r="N19" s="58">
        <v>0</v>
      </c>
      <c r="O19" s="58">
        <f t="shared" si="1"/>
        <v>1</v>
      </c>
      <c r="P19" s="65">
        <f t="shared" si="5"/>
        <v>39</v>
      </c>
      <c r="Q19" s="66"/>
      <c r="R19" s="64"/>
      <c r="S19" s="67">
        <f t="shared" si="6"/>
        <v>1</v>
      </c>
      <c r="T19" s="41">
        <f t="shared" si="2"/>
        <v>-22.321428571428573</v>
      </c>
      <c r="U19" s="57" t="s">
        <v>419</v>
      </c>
      <c r="V19" s="69"/>
      <c r="W19" s="41"/>
      <c r="X19" s="57" t="s">
        <v>419</v>
      </c>
      <c r="Y19" s="67">
        <f t="shared" si="7"/>
        <v>1</v>
      </c>
    </row>
    <row r="20" spans="1:25" x14ac:dyDescent="0.3">
      <c r="A20" s="57" t="s">
        <v>420</v>
      </c>
      <c r="B20" s="58"/>
      <c r="C20" s="58">
        <v>3</v>
      </c>
      <c r="D20" s="59">
        <v>18.5</v>
      </c>
      <c r="E20" s="59">
        <f t="shared" si="0"/>
        <v>21.5</v>
      </c>
      <c r="F20" s="58">
        <v>26.5</v>
      </c>
      <c r="G20" s="60">
        <f t="shared" si="3"/>
        <v>48</v>
      </c>
      <c r="H20" s="61">
        <f t="shared" si="4"/>
        <v>-2</v>
      </c>
      <c r="I20" s="41"/>
      <c r="J20" s="62"/>
      <c r="K20" s="57" t="s">
        <v>420</v>
      </c>
      <c r="L20" s="58"/>
      <c r="M20" s="58"/>
      <c r="N20" s="58">
        <v>24.5</v>
      </c>
      <c r="O20" s="58">
        <f t="shared" si="1"/>
        <v>24.5</v>
      </c>
      <c r="P20" s="65">
        <f t="shared" si="5"/>
        <v>15.5</v>
      </c>
      <c r="Q20" s="66"/>
      <c r="R20" s="64"/>
      <c r="S20" s="67">
        <f t="shared" si="6"/>
        <v>24.5</v>
      </c>
      <c r="T20" s="41">
        <f t="shared" si="2"/>
        <v>1.178571428571427</v>
      </c>
      <c r="U20" s="57" t="s">
        <v>420</v>
      </c>
      <c r="V20" s="69"/>
      <c r="W20" s="41"/>
      <c r="X20" s="57" t="s">
        <v>420</v>
      </c>
      <c r="Y20" s="67">
        <f t="shared" si="7"/>
        <v>24.5</v>
      </c>
    </row>
    <row r="21" spans="1:25" x14ac:dyDescent="0.3">
      <c r="A21" s="57"/>
      <c r="B21" s="58"/>
      <c r="C21" s="58"/>
      <c r="D21" s="59"/>
      <c r="E21" s="58"/>
      <c r="F21" s="58"/>
      <c r="G21" s="72"/>
      <c r="H21" s="41"/>
      <c r="J21" s="73"/>
      <c r="K21" s="57"/>
      <c r="L21" s="58"/>
      <c r="M21" s="58"/>
      <c r="N21" s="58"/>
      <c r="O21" s="58"/>
      <c r="P21" s="64"/>
      <c r="Q21" s="74"/>
      <c r="R21" s="58"/>
      <c r="S21" s="67"/>
      <c r="T21" s="41"/>
      <c r="U21" s="57"/>
      <c r="V21" s="75"/>
      <c r="W21" s="41"/>
      <c r="X21" s="57"/>
      <c r="Y21" s="72"/>
    </row>
    <row r="22" spans="1:25" ht="15" thickBot="1" x14ac:dyDescent="0.35">
      <c r="A22" s="76" t="s">
        <v>421</v>
      </c>
      <c r="B22" s="77"/>
      <c r="C22" s="77"/>
      <c r="D22" s="78"/>
      <c r="E22" s="77"/>
      <c r="F22" s="77"/>
      <c r="G22" s="79"/>
      <c r="H22" s="41"/>
      <c r="I22" s="41"/>
      <c r="J22" s="80"/>
      <c r="K22" s="81" t="s">
        <v>421</v>
      </c>
      <c r="L22" s="82"/>
      <c r="M22" s="82"/>
      <c r="N22" s="82"/>
      <c r="O22" s="83"/>
      <c r="P22" s="82"/>
      <c r="Q22" s="42"/>
      <c r="R22" s="82"/>
      <c r="S22" s="84"/>
      <c r="T22" s="41"/>
      <c r="U22" s="85" t="s">
        <v>421</v>
      </c>
      <c r="V22" s="86"/>
      <c r="W22" s="41"/>
      <c r="X22" s="85" t="s">
        <v>421</v>
      </c>
      <c r="Y22" s="79">
        <f>SUM(G22,S22)</f>
        <v>0</v>
      </c>
    </row>
    <row r="23" spans="1:25" x14ac:dyDescent="0.3">
      <c r="J23" s="87"/>
    </row>
    <row r="25" spans="1:25" ht="15" thickBot="1" x14ac:dyDescent="0.35"/>
    <row r="26" spans="1:25" x14ac:dyDescent="0.3">
      <c r="A26" s="90" t="s">
        <v>390</v>
      </c>
      <c r="B26" s="91" t="s">
        <v>422</v>
      </c>
      <c r="C26" s="43" t="s">
        <v>423</v>
      </c>
      <c r="E26" s="43" t="s">
        <v>398</v>
      </c>
      <c r="G26" s="43" t="s">
        <v>424</v>
      </c>
    </row>
    <row r="27" spans="1:25" x14ac:dyDescent="0.3">
      <c r="A27" s="57" t="s">
        <v>410</v>
      </c>
      <c r="B27" s="72">
        <v>11</v>
      </c>
      <c r="C27" s="41">
        <f>B27-AVERAGE(B27:B40)</f>
        <v>-24.785714285714285</v>
      </c>
      <c r="E27" s="43">
        <f>20-C27</f>
        <v>44.785714285714285</v>
      </c>
      <c r="G27" s="92">
        <f>B27+D10</f>
        <v>39</v>
      </c>
      <c r="H27" s="92"/>
    </row>
    <row r="28" spans="1:25" x14ac:dyDescent="0.3">
      <c r="A28" s="57" t="s">
        <v>414</v>
      </c>
      <c r="B28" s="72">
        <v>24.5</v>
      </c>
      <c r="C28" s="41">
        <f>B28-AVERAGE(B27:B40)</f>
        <v>-11.285714285714285</v>
      </c>
      <c r="E28" s="43">
        <f t="shared" ref="E28:E44" si="8">20-C28</f>
        <v>31.285714285714285</v>
      </c>
      <c r="G28" s="92">
        <f>B28+D14</f>
        <v>49</v>
      </c>
      <c r="H28" s="92"/>
    </row>
    <row r="29" spans="1:25" x14ac:dyDescent="0.3">
      <c r="A29" s="57" t="s">
        <v>415</v>
      </c>
      <c r="B29" s="72">
        <v>31</v>
      </c>
      <c r="C29" s="41">
        <f>B29-AVERAGE(B$27:B$40)</f>
        <v>-4.7857142857142847</v>
      </c>
      <c r="E29" s="43">
        <f t="shared" si="8"/>
        <v>24.785714285714285</v>
      </c>
      <c r="G29" s="93">
        <f>B29+E15</f>
        <v>53.5</v>
      </c>
      <c r="H29" s="93"/>
    </row>
    <row r="30" spans="1:25" x14ac:dyDescent="0.3">
      <c r="A30" s="57" t="s">
        <v>413</v>
      </c>
      <c r="B30" s="72">
        <v>34</v>
      </c>
      <c r="C30" s="41">
        <f t="shared" ref="C30:C44" si="9">B30-AVERAGE(B$27:B$40)</f>
        <v>-1.7857142857142847</v>
      </c>
      <c r="E30" s="43">
        <f t="shared" si="8"/>
        <v>21.785714285714285</v>
      </c>
      <c r="G30" s="93">
        <f>B30+E13</f>
        <v>69</v>
      </c>
      <c r="H30" s="93"/>
    </row>
    <row r="31" spans="1:25" x14ac:dyDescent="0.3">
      <c r="A31" s="57" t="s">
        <v>416</v>
      </c>
      <c r="B31" s="94">
        <v>34</v>
      </c>
      <c r="C31" s="41">
        <f t="shared" si="9"/>
        <v>-1.7857142857142847</v>
      </c>
      <c r="E31" s="43">
        <f t="shared" si="8"/>
        <v>21.785714285714285</v>
      </c>
      <c r="G31" s="93">
        <f>B31+E16</f>
        <v>42</v>
      </c>
      <c r="H31" s="93"/>
    </row>
    <row r="32" spans="1:25" x14ac:dyDescent="0.3">
      <c r="A32" s="57" t="s">
        <v>407</v>
      </c>
      <c r="B32" s="72">
        <v>36.5</v>
      </c>
      <c r="C32" s="41">
        <f>B32-AVERAGE(B$27:B$40)</f>
        <v>0.7142857142857153</v>
      </c>
      <c r="E32" s="43">
        <f t="shared" si="8"/>
        <v>19.285714285714285</v>
      </c>
      <c r="G32" s="95">
        <f>B32+E7</f>
        <v>59.5</v>
      </c>
      <c r="H32" s="95"/>
    </row>
    <row r="33" spans="1:7" x14ac:dyDescent="0.3">
      <c r="A33" s="57" t="s">
        <v>408</v>
      </c>
      <c r="B33" s="72">
        <v>37</v>
      </c>
      <c r="C33" s="41">
        <f t="shared" si="9"/>
        <v>1.2142857142857153</v>
      </c>
      <c r="E33" s="43">
        <f t="shared" si="8"/>
        <v>18.785714285714285</v>
      </c>
      <c r="G33" s="92">
        <f>B33+E8</f>
        <v>59</v>
      </c>
    </row>
    <row r="34" spans="1:7" x14ac:dyDescent="0.3">
      <c r="A34" s="57" t="s">
        <v>412</v>
      </c>
      <c r="B34" s="72">
        <v>39.5</v>
      </c>
      <c r="C34" s="41">
        <f t="shared" si="9"/>
        <v>3.7142857142857153</v>
      </c>
      <c r="E34" s="43">
        <f t="shared" si="8"/>
        <v>16.285714285714285</v>
      </c>
      <c r="G34" s="92">
        <f>B34+E12</f>
        <v>64</v>
      </c>
    </row>
    <row r="35" spans="1:7" x14ac:dyDescent="0.3">
      <c r="A35" s="57" t="s">
        <v>409</v>
      </c>
      <c r="B35" s="72">
        <v>40</v>
      </c>
      <c r="C35" s="41">
        <f t="shared" si="9"/>
        <v>4.2142857142857153</v>
      </c>
      <c r="E35" s="43">
        <f t="shared" si="8"/>
        <v>15.785714285714285</v>
      </c>
      <c r="G35" s="93">
        <f>B35+E9</f>
        <v>60.5</v>
      </c>
    </row>
    <row r="36" spans="1:7" x14ac:dyDescent="0.3">
      <c r="A36" s="57" t="s">
        <v>411</v>
      </c>
      <c r="B36" s="72">
        <v>40</v>
      </c>
      <c r="C36" s="41">
        <f t="shared" si="9"/>
        <v>4.2142857142857153</v>
      </c>
      <c r="E36" s="43">
        <f t="shared" si="8"/>
        <v>15.785714285714285</v>
      </c>
      <c r="G36" s="93">
        <f>B36+E11</f>
        <v>60</v>
      </c>
    </row>
    <row r="37" spans="1:7" x14ac:dyDescent="0.3">
      <c r="A37" s="57" t="s">
        <v>405</v>
      </c>
      <c r="B37" s="72">
        <v>40.5</v>
      </c>
      <c r="C37" s="41">
        <f t="shared" si="9"/>
        <v>4.7142857142857153</v>
      </c>
      <c r="E37" s="43">
        <f t="shared" si="8"/>
        <v>15.285714285714285</v>
      </c>
      <c r="G37" s="92">
        <f>B37+E5</f>
        <v>65</v>
      </c>
    </row>
    <row r="38" spans="1:7" x14ac:dyDescent="0.3">
      <c r="A38" s="57" t="s">
        <v>403</v>
      </c>
      <c r="B38" s="72">
        <v>42</v>
      </c>
      <c r="C38" s="41">
        <f t="shared" si="9"/>
        <v>6.2142857142857153</v>
      </c>
      <c r="E38" s="43">
        <f t="shared" si="8"/>
        <v>13.785714285714285</v>
      </c>
      <c r="G38" s="92">
        <f>B38+E3</f>
        <v>64.5</v>
      </c>
    </row>
    <row r="39" spans="1:7" x14ac:dyDescent="0.3">
      <c r="A39" s="57" t="s">
        <v>406</v>
      </c>
      <c r="B39" s="72">
        <v>44</v>
      </c>
      <c r="C39" s="41">
        <f t="shared" si="9"/>
        <v>8.2142857142857153</v>
      </c>
      <c r="E39" s="43">
        <f t="shared" si="8"/>
        <v>11.785714285714285</v>
      </c>
      <c r="G39" s="92">
        <f>B39+E6</f>
        <v>69</v>
      </c>
    </row>
    <row r="40" spans="1:7" x14ac:dyDescent="0.3">
      <c r="A40" s="57" t="s">
        <v>404</v>
      </c>
      <c r="B40" s="72">
        <v>47</v>
      </c>
      <c r="C40" s="41">
        <f t="shared" si="9"/>
        <v>11.214285714285715</v>
      </c>
      <c r="E40" s="43">
        <f t="shared" si="8"/>
        <v>8.7857142857142847</v>
      </c>
      <c r="G40" s="95">
        <f>B40+E4</f>
        <v>71</v>
      </c>
    </row>
    <row r="41" spans="1:7" ht="15" thickBot="1" x14ac:dyDescent="0.35">
      <c r="A41" s="57" t="s">
        <v>417</v>
      </c>
      <c r="B41" s="96">
        <v>0</v>
      </c>
      <c r="C41" s="41">
        <f t="shared" si="9"/>
        <v>-35.785714285714285</v>
      </c>
      <c r="E41" s="43">
        <f t="shared" si="8"/>
        <v>55.785714285714285</v>
      </c>
      <c r="G41" s="59">
        <v>15.5</v>
      </c>
    </row>
    <row r="42" spans="1:7" x14ac:dyDescent="0.3">
      <c r="A42" s="57" t="s">
        <v>418</v>
      </c>
      <c r="B42" s="43">
        <v>0</v>
      </c>
      <c r="C42" s="43">
        <f t="shared" si="9"/>
        <v>-35.785714285714285</v>
      </c>
      <c r="E42" s="43">
        <f t="shared" si="8"/>
        <v>55.785714285714285</v>
      </c>
      <c r="G42" s="59">
        <v>17</v>
      </c>
    </row>
    <row r="43" spans="1:7" x14ac:dyDescent="0.3">
      <c r="A43" s="57" t="s">
        <v>419</v>
      </c>
      <c r="B43" s="43">
        <v>0</v>
      </c>
      <c r="C43" s="43">
        <f t="shared" si="9"/>
        <v>-35.785714285714285</v>
      </c>
      <c r="E43" s="43">
        <f t="shared" si="8"/>
        <v>55.785714285714285</v>
      </c>
      <c r="G43" s="59">
        <v>12</v>
      </c>
    </row>
    <row r="44" spans="1:7" x14ac:dyDescent="0.3">
      <c r="A44" s="57" t="s">
        <v>420</v>
      </c>
      <c r="B44" s="43">
        <v>0</v>
      </c>
      <c r="C44" s="43">
        <f t="shared" si="9"/>
        <v>-35.785714285714285</v>
      </c>
      <c r="E44" s="43">
        <f t="shared" si="8"/>
        <v>55.785714285714285</v>
      </c>
      <c r="G44" s="59">
        <v>12</v>
      </c>
    </row>
  </sheetData>
  <mergeCells count="4">
    <mergeCell ref="A1:J1"/>
    <mergeCell ref="K1:R1"/>
    <mergeCell ref="U1:V1"/>
    <mergeCell ref="X1:Y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52CA-A6D3-4EFD-A45E-6EFD73B7A187}">
  <dimension ref="A1:G9"/>
  <sheetViews>
    <sheetView view="pageBreakPreview" zoomScale="60" zoomScaleNormal="100" workbookViewId="0">
      <selection activeCell="F16" sqref="F16"/>
    </sheetView>
  </sheetViews>
  <sheetFormatPr defaultRowHeight="14.4" x14ac:dyDescent="0.3"/>
  <cols>
    <col min="1" max="1" width="16.77734375" bestFit="1" customWidth="1"/>
    <col min="2" max="2" width="18.6640625" customWidth="1"/>
    <col min="3" max="3" width="15.21875" customWidth="1"/>
    <col min="4" max="4" width="11.21875" bestFit="1" customWidth="1"/>
    <col min="5" max="5" width="10.77734375" bestFit="1" customWidth="1"/>
    <col min="6" max="7" width="16.109375" bestFit="1" customWidth="1"/>
  </cols>
  <sheetData>
    <row r="1" spans="1:7" x14ac:dyDescent="0.3">
      <c r="A1" s="188" t="s">
        <v>455</v>
      </c>
      <c r="B1" s="188"/>
      <c r="C1" s="188"/>
      <c r="D1" s="188"/>
      <c r="E1" s="188"/>
      <c r="F1" s="188"/>
      <c r="G1" s="188"/>
    </row>
    <row r="2" spans="1:7" x14ac:dyDescent="0.3">
      <c r="A2" s="183" t="s">
        <v>456</v>
      </c>
      <c r="B2" s="183" t="s">
        <v>457</v>
      </c>
      <c r="C2" s="183" t="s">
        <v>458</v>
      </c>
      <c r="D2" s="183" t="s">
        <v>459</v>
      </c>
      <c r="E2" s="183" t="s">
        <v>460</v>
      </c>
      <c r="F2" s="183" t="s">
        <v>461</v>
      </c>
      <c r="G2" s="184"/>
    </row>
    <row r="3" spans="1:7" ht="26.4" x14ac:dyDescent="0.3">
      <c r="A3" s="23" t="s">
        <v>381</v>
      </c>
      <c r="B3" s="23" t="s">
        <v>382</v>
      </c>
      <c r="C3" s="1" t="s">
        <v>383</v>
      </c>
      <c r="D3" s="4">
        <v>45804</v>
      </c>
      <c r="E3" s="4" t="s">
        <v>384</v>
      </c>
      <c r="F3" s="14" t="s">
        <v>272</v>
      </c>
    </row>
    <row r="4" spans="1:7" ht="26.4" x14ac:dyDescent="0.3">
      <c r="A4" s="23" t="s">
        <v>134</v>
      </c>
      <c r="B4" s="23" t="s">
        <v>135</v>
      </c>
      <c r="C4" s="1" t="s">
        <v>136</v>
      </c>
      <c r="D4" s="5" t="s">
        <v>137</v>
      </c>
      <c r="E4" s="2" t="s">
        <v>70</v>
      </c>
      <c r="F4" s="24" t="s">
        <v>344</v>
      </c>
    </row>
    <row r="5" spans="1:7" ht="26.4" x14ac:dyDescent="0.3">
      <c r="A5" s="23" t="s">
        <v>129</v>
      </c>
      <c r="B5" s="23" t="s">
        <v>130</v>
      </c>
      <c r="C5" s="1" t="s">
        <v>131</v>
      </c>
      <c r="D5" s="5">
        <v>45806</v>
      </c>
      <c r="E5" s="2" t="s">
        <v>132</v>
      </c>
      <c r="F5" s="24" t="s">
        <v>133</v>
      </c>
    </row>
    <row r="6" spans="1:7" ht="39.6" x14ac:dyDescent="0.3">
      <c r="A6" s="25" t="s">
        <v>216</v>
      </c>
      <c r="B6" s="25" t="s">
        <v>217</v>
      </c>
      <c r="C6" s="25" t="s">
        <v>209</v>
      </c>
      <c r="D6" s="26">
        <v>45799</v>
      </c>
      <c r="E6" s="27" t="s">
        <v>451</v>
      </c>
      <c r="F6" s="28" t="s">
        <v>214</v>
      </c>
    </row>
    <row r="7" spans="1:7" ht="26.4" x14ac:dyDescent="0.3">
      <c r="A7" s="23" t="s">
        <v>144</v>
      </c>
      <c r="B7" s="23" t="s">
        <v>145</v>
      </c>
      <c r="C7" s="1" t="s">
        <v>141</v>
      </c>
      <c r="D7" s="8">
        <v>45800</v>
      </c>
      <c r="E7" s="1" t="s">
        <v>146</v>
      </c>
      <c r="F7" s="1" t="s">
        <v>147</v>
      </c>
    </row>
    <row r="8" spans="1:7" ht="26.4" x14ac:dyDescent="0.3">
      <c r="A8" s="23" t="s">
        <v>117</v>
      </c>
      <c r="B8" s="23" t="s">
        <v>118</v>
      </c>
      <c r="C8" s="1" t="s">
        <v>108</v>
      </c>
      <c r="D8" s="5" t="s">
        <v>119</v>
      </c>
      <c r="E8" s="2" t="s">
        <v>120</v>
      </c>
      <c r="F8" s="2" t="s">
        <v>121</v>
      </c>
    </row>
    <row r="9" spans="1:7" ht="27" thickBot="1" x14ac:dyDescent="0.35">
      <c r="A9" s="40" t="s">
        <v>106</v>
      </c>
      <c r="B9" s="40" t="s">
        <v>107</v>
      </c>
      <c r="C9" s="1" t="s">
        <v>108</v>
      </c>
      <c r="D9" s="8" t="s">
        <v>109</v>
      </c>
      <c r="E9" s="1" t="s">
        <v>110</v>
      </c>
      <c r="F9" s="1" t="s">
        <v>111</v>
      </c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7845-5A6B-4351-BFF1-2F74D5EF72F4}">
  <dimension ref="A1:K102"/>
  <sheetViews>
    <sheetView zoomScaleNormal="100" workbookViewId="0">
      <selection activeCell="C20" sqref="C20"/>
    </sheetView>
  </sheetViews>
  <sheetFormatPr defaultRowHeight="13.2" x14ac:dyDescent="0.25"/>
  <cols>
    <col min="1" max="2" width="19.77734375" style="18" customWidth="1"/>
    <col min="3" max="3" width="39.21875" style="18" customWidth="1"/>
    <col min="4" max="4" width="13.77734375" style="18" customWidth="1"/>
    <col min="5" max="5" width="43" style="18" customWidth="1"/>
    <col min="6" max="6" width="14.21875" style="18" customWidth="1"/>
    <col min="7" max="7" width="13.77734375" style="18" customWidth="1"/>
    <col min="8" max="8" width="32.6640625" style="18" customWidth="1"/>
    <col min="9" max="9" width="21.44140625" style="18" customWidth="1"/>
    <col min="10" max="10" width="19" style="18" bestFit="1" customWidth="1"/>
    <col min="11" max="11" width="20.33203125" style="18" bestFit="1" customWidth="1"/>
    <col min="12" max="16384" width="8.88671875" style="17"/>
  </cols>
  <sheetData>
    <row r="1" spans="1:9" ht="15" customHeight="1" x14ac:dyDescent="0.25">
      <c r="A1" s="185" t="s">
        <v>65</v>
      </c>
      <c r="B1" s="185"/>
      <c r="C1" s="185"/>
      <c r="D1" s="185"/>
      <c r="E1" s="185"/>
      <c r="F1" s="185"/>
      <c r="G1" s="185"/>
      <c r="H1" s="185"/>
      <c r="I1" s="185"/>
    </row>
    <row r="2" spans="1:9" x14ac:dyDescent="0.25">
      <c r="A2" s="37" t="s">
        <v>103</v>
      </c>
      <c r="B2" s="37" t="s">
        <v>0</v>
      </c>
      <c r="C2" s="37" t="s">
        <v>1</v>
      </c>
      <c r="D2" s="37" t="s">
        <v>4</v>
      </c>
      <c r="E2" s="37" t="s">
        <v>2</v>
      </c>
      <c r="F2" s="38" t="s">
        <v>366</v>
      </c>
      <c r="G2" s="37" t="s">
        <v>367</v>
      </c>
      <c r="H2" s="37" t="s">
        <v>3</v>
      </c>
      <c r="I2" s="37" t="s">
        <v>5</v>
      </c>
    </row>
    <row r="3" spans="1:9" ht="15.75" customHeight="1" x14ac:dyDescent="0.25">
      <c r="A3" s="23" t="s">
        <v>104</v>
      </c>
      <c r="B3" s="23" t="s">
        <v>6</v>
      </c>
      <c r="C3" s="23" t="s">
        <v>35</v>
      </c>
      <c r="D3" s="3">
        <v>240</v>
      </c>
      <c r="E3" s="1" t="s">
        <v>7</v>
      </c>
      <c r="F3" s="4">
        <v>45804</v>
      </c>
      <c r="G3" s="3" t="s">
        <v>90</v>
      </c>
      <c r="H3" s="2" t="s">
        <v>364</v>
      </c>
      <c r="I3" s="2">
        <v>6</v>
      </c>
    </row>
    <row r="4" spans="1:9" ht="15.75" customHeight="1" x14ac:dyDescent="0.25">
      <c r="A4" s="23" t="s">
        <v>104</v>
      </c>
      <c r="B4" s="23" t="s">
        <v>8</v>
      </c>
      <c r="C4" s="23" t="s">
        <v>9</v>
      </c>
      <c r="D4" s="3">
        <v>218</v>
      </c>
      <c r="E4" s="1" t="s">
        <v>10</v>
      </c>
      <c r="F4" s="4">
        <v>45803</v>
      </c>
      <c r="G4" s="3" t="s">
        <v>99</v>
      </c>
      <c r="H4" s="2" t="s">
        <v>91</v>
      </c>
      <c r="I4" s="2">
        <v>6</v>
      </c>
    </row>
    <row r="5" spans="1:9" ht="15.75" customHeight="1" x14ac:dyDescent="0.25">
      <c r="A5" s="23" t="s">
        <v>104</v>
      </c>
      <c r="B5" s="23" t="s">
        <v>11</v>
      </c>
      <c r="C5" s="23" t="s">
        <v>12</v>
      </c>
      <c r="D5" s="2">
        <v>293</v>
      </c>
      <c r="E5" s="1" t="s">
        <v>13</v>
      </c>
      <c r="F5" s="5">
        <v>45799</v>
      </c>
      <c r="G5" s="6" t="s">
        <v>99</v>
      </c>
      <c r="H5" s="2" t="s">
        <v>95</v>
      </c>
      <c r="I5" s="2">
        <v>6</v>
      </c>
    </row>
    <row r="6" spans="1:9" ht="15.75" customHeight="1" x14ac:dyDescent="0.25">
      <c r="A6" s="23" t="s">
        <v>104</v>
      </c>
      <c r="B6" s="23" t="s">
        <v>14</v>
      </c>
      <c r="C6" s="23" t="s">
        <v>15</v>
      </c>
      <c r="D6" s="2">
        <v>223</v>
      </c>
      <c r="E6" s="1" t="s">
        <v>10</v>
      </c>
      <c r="F6" s="5">
        <v>45798</v>
      </c>
      <c r="G6" s="3" t="s">
        <v>99</v>
      </c>
      <c r="H6" s="2" t="s">
        <v>91</v>
      </c>
      <c r="I6" s="2">
        <v>6</v>
      </c>
    </row>
    <row r="7" spans="1:9" ht="15.75" customHeight="1" x14ac:dyDescent="0.25">
      <c r="A7" s="23" t="s">
        <v>104</v>
      </c>
      <c r="B7" s="23" t="s">
        <v>16</v>
      </c>
      <c r="C7" s="23" t="s">
        <v>17</v>
      </c>
      <c r="D7" s="2">
        <v>150</v>
      </c>
      <c r="E7" s="1" t="s">
        <v>18</v>
      </c>
      <c r="F7" s="5">
        <v>45800</v>
      </c>
      <c r="G7" s="2" t="s">
        <v>97</v>
      </c>
      <c r="H7" s="2" t="s">
        <v>96</v>
      </c>
      <c r="I7" s="2">
        <v>4</v>
      </c>
    </row>
    <row r="8" spans="1:9" ht="15.75" customHeight="1" x14ac:dyDescent="0.25">
      <c r="A8" s="23" t="s">
        <v>104</v>
      </c>
      <c r="B8" s="23" t="s">
        <v>19</v>
      </c>
      <c r="C8" s="23" t="s">
        <v>20</v>
      </c>
      <c r="D8" s="2">
        <v>150</v>
      </c>
      <c r="E8" s="1" t="s">
        <v>21</v>
      </c>
      <c r="F8" s="5">
        <v>45800</v>
      </c>
      <c r="G8" s="2" t="s">
        <v>100</v>
      </c>
      <c r="H8" s="2" t="s">
        <v>98</v>
      </c>
      <c r="I8" s="2">
        <v>4</v>
      </c>
    </row>
    <row r="9" spans="1:9" ht="15.75" customHeight="1" x14ac:dyDescent="0.25">
      <c r="A9" s="23" t="s">
        <v>104</v>
      </c>
      <c r="B9" s="23" t="s">
        <v>25</v>
      </c>
      <c r="C9" s="23" t="s">
        <v>22</v>
      </c>
      <c r="D9" s="3">
        <v>70</v>
      </c>
      <c r="E9" s="1" t="s">
        <v>102</v>
      </c>
      <c r="F9" s="4">
        <v>45800</v>
      </c>
      <c r="G9" s="3" t="s">
        <v>68</v>
      </c>
      <c r="H9" s="2" t="s">
        <v>69</v>
      </c>
      <c r="I9" s="2">
        <v>2</v>
      </c>
    </row>
    <row r="10" spans="1:9" ht="15.75" customHeight="1" x14ac:dyDescent="0.25">
      <c r="A10" s="23" t="s">
        <v>104</v>
      </c>
      <c r="B10" s="23" t="s">
        <v>26</v>
      </c>
      <c r="C10" s="23" t="s">
        <v>23</v>
      </c>
      <c r="D10" s="3">
        <v>130</v>
      </c>
      <c r="E10" s="1" t="s">
        <v>101</v>
      </c>
      <c r="F10" s="5">
        <v>45797</v>
      </c>
      <c r="G10" s="6" t="s">
        <v>70</v>
      </c>
      <c r="H10" s="2" t="s">
        <v>71</v>
      </c>
      <c r="I10" s="2">
        <v>3</v>
      </c>
    </row>
    <row r="11" spans="1:9" ht="15.75" customHeight="1" x14ac:dyDescent="0.25">
      <c r="A11" s="23" t="s">
        <v>104</v>
      </c>
      <c r="B11" s="23" t="s">
        <v>26</v>
      </c>
      <c r="C11" s="23" t="s">
        <v>23</v>
      </c>
      <c r="D11" s="2">
        <v>108</v>
      </c>
      <c r="E11" s="1" t="s">
        <v>101</v>
      </c>
      <c r="F11" s="5">
        <v>45797</v>
      </c>
      <c r="G11" s="6" t="s">
        <v>70</v>
      </c>
      <c r="H11" s="2" t="s">
        <v>72</v>
      </c>
      <c r="I11" s="2">
        <v>3</v>
      </c>
    </row>
    <row r="12" spans="1:9" ht="15.75" customHeight="1" x14ac:dyDescent="0.25">
      <c r="A12" s="23" t="s">
        <v>104</v>
      </c>
      <c r="B12" s="23" t="s">
        <v>26</v>
      </c>
      <c r="C12" s="23" t="s">
        <v>23</v>
      </c>
      <c r="D12" s="3">
        <v>110</v>
      </c>
      <c r="E12" s="1" t="s">
        <v>24</v>
      </c>
      <c r="F12" s="4">
        <v>45797</v>
      </c>
      <c r="G12" s="3" t="s">
        <v>70</v>
      </c>
      <c r="H12" s="2" t="s">
        <v>73</v>
      </c>
      <c r="I12" s="2">
        <v>3</v>
      </c>
    </row>
    <row r="13" spans="1:9" ht="15.75" customHeight="1" x14ac:dyDescent="0.25">
      <c r="A13" s="23" t="s">
        <v>104</v>
      </c>
      <c r="B13" s="23" t="s">
        <v>36</v>
      </c>
      <c r="C13" s="23" t="s">
        <v>37</v>
      </c>
      <c r="D13" s="3">
        <v>80</v>
      </c>
      <c r="E13" s="1" t="s">
        <v>38</v>
      </c>
      <c r="F13" s="4">
        <v>45797</v>
      </c>
      <c r="G13" s="3" t="s">
        <v>66</v>
      </c>
      <c r="H13" s="2" t="s">
        <v>67</v>
      </c>
      <c r="I13" s="2">
        <v>2</v>
      </c>
    </row>
    <row r="14" spans="1:9" ht="15.75" customHeight="1" x14ac:dyDescent="0.25">
      <c r="A14" s="23" t="s">
        <v>104</v>
      </c>
      <c r="B14" s="23" t="s">
        <v>36</v>
      </c>
      <c r="C14" s="23" t="s">
        <v>37</v>
      </c>
      <c r="D14" s="2">
        <v>70</v>
      </c>
      <c r="E14" s="1" t="s">
        <v>39</v>
      </c>
      <c r="F14" s="7">
        <v>45797</v>
      </c>
      <c r="G14" s="2" t="s">
        <v>66</v>
      </c>
      <c r="H14" s="3" t="s">
        <v>89</v>
      </c>
      <c r="I14" s="3">
        <v>2</v>
      </c>
    </row>
    <row r="15" spans="1:9" ht="15.75" customHeight="1" x14ac:dyDescent="0.25">
      <c r="A15" s="23" t="s">
        <v>104</v>
      </c>
      <c r="B15" s="23" t="s">
        <v>40</v>
      </c>
      <c r="C15" s="23" t="s">
        <v>41</v>
      </c>
      <c r="D15" s="2">
        <v>50</v>
      </c>
      <c r="E15" s="1" t="s">
        <v>42</v>
      </c>
      <c r="F15" s="5">
        <v>45797</v>
      </c>
      <c r="G15" s="2" t="s">
        <v>94</v>
      </c>
      <c r="H15" s="2" t="s">
        <v>74</v>
      </c>
      <c r="I15" s="2">
        <v>0</v>
      </c>
    </row>
    <row r="16" spans="1:9" ht="15.75" customHeight="1" x14ac:dyDescent="0.25">
      <c r="A16" s="23" t="s">
        <v>104</v>
      </c>
      <c r="B16" s="23" t="s">
        <v>40</v>
      </c>
      <c r="C16" s="23" t="s">
        <v>43</v>
      </c>
      <c r="D16" s="2">
        <v>15</v>
      </c>
      <c r="E16" s="1" t="s">
        <v>42</v>
      </c>
      <c r="F16" s="8">
        <v>45797</v>
      </c>
      <c r="G16" s="2" t="s">
        <v>94</v>
      </c>
      <c r="H16" s="1" t="s">
        <v>76</v>
      </c>
      <c r="I16" s="1">
        <v>0</v>
      </c>
    </row>
    <row r="17" spans="1:11" ht="15.75" customHeight="1" x14ac:dyDescent="0.25">
      <c r="A17" s="23" t="s">
        <v>104</v>
      </c>
      <c r="B17" s="23" t="s">
        <v>44</v>
      </c>
      <c r="C17" s="23" t="s">
        <v>45</v>
      </c>
      <c r="D17" s="2">
        <v>18</v>
      </c>
      <c r="E17" s="1" t="s">
        <v>46</v>
      </c>
      <c r="F17" s="5">
        <v>45798</v>
      </c>
      <c r="G17" s="6" t="s">
        <v>75</v>
      </c>
      <c r="H17" s="2" t="s">
        <v>82</v>
      </c>
      <c r="I17" s="2">
        <v>0</v>
      </c>
    </row>
    <row r="18" spans="1:11" ht="15.75" customHeight="1" x14ac:dyDescent="0.25">
      <c r="A18" s="23" t="s">
        <v>104</v>
      </c>
      <c r="B18" s="23" t="s">
        <v>47</v>
      </c>
      <c r="C18" s="23" t="s">
        <v>48</v>
      </c>
      <c r="D18" s="2">
        <v>5</v>
      </c>
      <c r="E18" s="1" t="s">
        <v>46</v>
      </c>
      <c r="F18" s="5">
        <v>45798</v>
      </c>
      <c r="G18" s="2" t="s">
        <v>75</v>
      </c>
      <c r="H18" s="2" t="s">
        <v>83</v>
      </c>
      <c r="I18" s="2">
        <v>0</v>
      </c>
    </row>
    <row r="19" spans="1:11" ht="15.75" customHeight="1" x14ac:dyDescent="0.25">
      <c r="A19" s="23" t="s">
        <v>104</v>
      </c>
      <c r="B19" s="23" t="s">
        <v>49</v>
      </c>
      <c r="C19" s="23" t="s">
        <v>50</v>
      </c>
      <c r="D19" s="1">
        <v>27</v>
      </c>
      <c r="E19" s="1" t="s">
        <v>51</v>
      </c>
      <c r="F19" s="5">
        <v>45798</v>
      </c>
      <c r="G19" s="1" t="s">
        <v>93</v>
      </c>
      <c r="H19" s="1" t="s">
        <v>77</v>
      </c>
      <c r="I19" s="1">
        <v>0</v>
      </c>
    </row>
    <row r="20" spans="1:11" ht="15.75" customHeight="1" x14ac:dyDescent="0.25">
      <c r="A20" s="23" t="s">
        <v>104</v>
      </c>
      <c r="B20" s="23" t="s">
        <v>52</v>
      </c>
      <c r="C20" s="23" t="s">
        <v>53</v>
      </c>
      <c r="D20" s="9"/>
      <c r="E20" s="1" t="s">
        <v>54</v>
      </c>
      <c r="F20" s="4">
        <v>45799</v>
      </c>
      <c r="G20" s="9" t="s">
        <v>105</v>
      </c>
      <c r="H20" s="1" t="s">
        <v>86</v>
      </c>
      <c r="I20" s="1">
        <v>2</v>
      </c>
      <c r="J20" s="18" t="s">
        <v>414</v>
      </c>
      <c r="K20" s="18" t="s">
        <v>429</v>
      </c>
    </row>
    <row r="21" spans="1:11" ht="15.75" customHeight="1" x14ac:dyDescent="0.25">
      <c r="A21" s="23" t="s">
        <v>104</v>
      </c>
      <c r="B21" s="23" t="s">
        <v>55</v>
      </c>
      <c r="C21" s="23" t="s">
        <v>37</v>
      </c>
      <c r="D21" s="2"/>
      <c r="E21" s="1" t="s">
        <v>56</v>
      </c>
      <c r="F21" s="5">
        <v>45798</v>
      </c>
      <c r="G21" s="2" t="s">
        <v>66</v>
      </c>
      <c r="H21" s="2" t="s">
        <v>88</v>
      </c>
      <c r="I21" s="2">
        <v>2</v>
      </c>
    </row>
    <row r="22" spans="1:11" ht="15.75" customHeight="1" x14ac:dyDescent="0.25">
      <c r="A22" s="23" t="s">
        <v>104</v>
      </c>
      <c r="B22" s="23" t="s">
        <v>57</v>
      </c>
      <c r="C22" s="23" t="s">
        <v>58</v>
      </c>
      <c r="D22" s="2"/>
      <c r="E22" s="1" t="s">
        <v>54</v>
      </c>
      <c r="F22" s="5">
        <v>45798</v>
      </c>
      <c r="G22" s="2" t="s">
        <v>75</v>
      </c>
      <c r="H22" s="2" t="s">
        <v>87</v>
      </c>
      <c r="I22" s="2">
        <v>0</v>
      </c>
    </row>
    <row r="23" spans="1:11" ht="15.75" customHeight="1" x14ac:dyDescent="0.25">
      <c r="A23" s="23" t="s">
        <v>104</v>
      </c>
      <c r="B23" s="23" t="s">
        <v>59</v>
      </c>
      <c r="C23" s="23" t="s">
        <v>60</v>
      </c>
      <c r="D23" s="2">
        <v>8</v>
      </c>
      <c r="E23" s="1" t="s">
        <v>51</v>
      </c>
      <c r="F23" s="5">
        <v>45799</v>
      </c>
      <c r="G23" s="2" t="s">
        <v>92</v>
      </c>
      <c r="H23" s="2" t="s">
        <v>76</v>
      </c>
      <c r="I23" s="2">
        <v>0</v>
      </c>
    </row>
    <row r="24" spans="1:11" ht="15.75" customHeight="1" x14ac:dyDescent="0.25">
      <c r="A24" s="23" t="s">
        <v>104</v>
      </c>
      <c r="B24" s="23" t="s">
        <v>61</v>
      </c>
      <c r="C24" s="23" t="s">
        <v>62</v>
      </c>
      <c r="D24" s="2">
        <v>95</v>
      </c>
      <c r="E24" s="1" t="s">
        <v>63</v>
      </c>
      <c r="F24" s="5">
        <v>45799</v>
      </c>
      <c r="G24" s="2" t="s">
        <v>79</v>
      </c>
      <c r="H24" s="2" t="s">
        <v>365</v>
      </c>
      <c r="I24" s="2">
        <v>3</v>
      </c>
    </row>
    <row r="25" spans="1:11" ht="15.75" customHeight="1" x14ac:dyDescent="0.25">
      <c r="A25" s="23" t="s">
        <v>104</v>
      </c>
      <c r="B25" s="23" t="s">
        <v>61</v>
      </c>
      <c r="C25" s="23" t="s">
        <v>62</v>
      </c>
      <c r="D25" s="1">
        <v>32</v>
      </c>
      <c r="E25" s="1" t="s">
        <v>64</v>
      </c>
      <c r="F25" s="8">
        <v>45799</v>
      </c>
      <c r="G25" s="10" t="s">
        <v>79</v>
      </c>
      <c r="H25" s="1" t="s">
        <v>80</v>
      </c>
      <c r="I25" s="1">
        <v>1</v>
      </c>
    </row>
    <row r="26" spans="1:11" ht="15.75" customHeight="1" x14ac:dyDescent="0.25">
      <c r="A26" s="23" t="s">
        <v>104</v>
      </c>
      <c r="B26" s="23" t="s">
        <v>61</v>
      </c>
      <c r="C26" s="23" t="s">
        <v>62</v>
      </c>
      <c r="D26" s="2">
        <v>27</v>
      </c>
      <c r="E26" s="1" t="s">
        <v>78</v>
      </c>
      <c r="F26" s="5">
        <v>45799</v>
      </c>
      <c r="G26" s="2" t="s">
        <v>79</v>
      </c>
      <c r="H26" s="2" t="s">
        <v>81</v>
      </c>
      <c r="I26" s="2">
        <v>1</v>
      </c>
    </row>
    <row r="27" spans="1:11" ht="15.75" customHeight="1" x14ac:dyDescent="0.25">
      <c r="A27" s="23" t="s">
        <v>104</v>
      </c>
      <c r="B27" s="23" t="s">
        <v>106</v>
      </c>
      <c r="C27" s="23" t="s">
        <v>107</v>
      </c>
      <c r="D27" s="1">
        <v>19</v>
      </c>
      <c r="E27" s="1" t="s">
        <v>108</v>
      </c>
      <c r="F27" s="8" t="s">
        <v>109</v>
      </c>
      <c r="G27" s="1" t="s">
        <v>110</v>
      </c>
      <c r="H27" s="1" t="s">
        <v>111</v>
      </c>
      <c r="I27" s="1">
        <v>1</v>
      </c>
    </row>
    <row r="28" spans="1:11" ht="15.75" customHeight="1" x14ac:dyDescent="0.25">
      <c r="A28" s="23" t="s">
        <v>104</v>
      </c>
      <c r="B28" s="23" t="s">
        <v>112</v>
      </c>
      <c r="C28" s="23" t="s">
        <v>113</v>
      </c>
      <c r="D28" s="2">
        <v>14</v>
      </c>
      <c r="E28" s="1" t="s">
        <v>108</v>
      </c>
      <c r="F28" s="5" t="s">
        <v>114</v>
      </c>
      <c r="G28" s="11" t="s">
        <v>115</v>
      </c>
      <c r="H28" s="2" t="s">
        <v>116</v>
      </c>
      <c r="I28" s="2">
        <v>1</v>
      </c>
    </row>
    <row r="29" spans="1:11" ht="15.75" customHeight="1" x14ac:dyDescent="0.25">
      <c r="A29" s="23" t="s">
        <v>104</v>
      </c>
      <c r="B29" s="23" t="s">
        <v>117</v>
      </c>
      <c r="C29" s="23" t="s">
        <v>118</v>
      </c>
      <c r="D29" s="2">
        <v>31</v>
      </c>
      <c r="E29" s="1" t="s">
        <v>108</v>
      </c>
      <c r="F29" s="5" t="s">
        <v>119</v>
      </c>
      <c r="G29" s="2" t="s">
        <v>120</v>
      </c>
      <c r="H29" s="2" t="s">
        <v>121</v>
      </c>
      <c r="I29" s="2">
        <v>1</v>
      </c>
    </row>
    <row r="30" spans="1:11" ht="15.75" customHeight="1" x14ac:dyDescent="0.25">
      <c r="A30" s="23" t="s">
        <v>104</v>
      </c>
      <c r="B30" s="23" t="s">
        <v>122</v>
      </c>
      <c r="C30" s="23" t="s">
        <v>123</v>
      </c>
      <c r="D30" s="1">
        <v>36</v>
      </c>
      <c r="E30" s="1" t="s">
        <v>124</v>
      </c>
      <c r="F30" s="8" t="s">
        <v>125</v>
      </c>
      <c r="G30" s="1" t="s">
        <v>85</v>
      </c>
      <c r="H30" s="9" t="s">
        <v>126</v>
      </c>
      <c r="I30" s="3">
        <v>1</v>
      </c>
    </row>
    <row r="31" spans="1:11" ht="15.75" customHeight="1" x14ac:dyDescent="0.25">
      <c r="A31" s="23" t="s">
        <v>104</v>
      </c>
      <c r="B31" s="23" t="s">
        <v>127</v>
      </c>
      <c r="C31" s="23" t="s">
        <v>128</v>
      </c>
      <c r="D31" s="1">
        <v>43</v>
      </c>
      <c r="E31" s="1" t="s">
        <v>124</v>
      </c>
      <c r="F31" s="8">
        <v>45805</v>
      </c>
      <c r="G31" s="1" t="s">
        <v>359</v>
      </c>
      <c r="H31" s="9" t="s">
        <v>360</v>
      </c>
      <c r="I31" s="1">
        <v>1</v>
      </c>
    </row>
    <row r="32" spans="1:11" ht="15.75" customHeight="1" x14ac:dyDescent="0.25">
      <c r="A32" s="23" t="s">
        <v>104</v>
      </c>
      <c r="B32" s="23" t="s">
        <v>129</v>
      </c>
      <c r="C32" s="23" t="s">
        <v>130</v>
      </c>
      <c r="D32" s="2">
        <v>53</v>
      </c>
      <c r="E32" s="1" t="s">
        <v>131</v>
      </c>
      <c r="F32" s="5" t="s">
        <v>125</v>
      </c>
      <c r="G32" s="2" t="s">
        <v>132</v>
      </c>
      <c r="H32" s="24" t="s">
        <v>133</v>
      </c>
      <c r="I32" s="2">
        <v>2</v>
      </c>
    </row>
    <row r="33" spans="1:9" ht="15.75" customHeight="1" x14ac:dyDescent="0.25">
      <c r="A33" s="23" t="s">
        <v>104</v>
      </c>
      <c r="B33" s="23" t="s">
        <v>134</v>
      </c>
      <c r="C33" s="23" t="s">
        <v>135</v>
      </c>
      <c r="D33" s="2">
        <v>47</v>
      </c>
      <c r="E33" s="1" t="s">
        <v>136</v>
      </c>
      <c r="F33" s="5" t="s">
        <v>137</v>
      </c>
      <c r="G33" s="2" t="s">
        <v>70</v>
      </c>
      <c r="H33" s="24" t="s">
        <v>344</v>
      </c>
      <c r="I33" s="2">
        <v>2</v>
      </c>
    </row>
    <row r="34" spans="1:9" ht="15.75" customHeight="1" x14ac:dyDescent="0.25">
      <c r="A34" s="23" t="s">
        <v>138</v>
      </c>
      <c r="B34" s="23" t="s">
        <v>139</v>
      </c>
      <c r="C34" s="23" t="s">
        <v>140</v>
      </c>
      <c r="D34" s="2">
        <v>35</v>
      </c>
      <c r="E34" s="1" t="s">
        <v>141</v>
      </c>
      <c r="F34" s="5">
        <v>45800</v>
      </c>
      <c r="G34" s="2" t="s">
        <v>142</v>
      </c>
      <c r="H34" s="2" t="s">
        <v>143</v>
      </c>
      <c r="I34" s="2">
        <v>2</v>
      </c>
    </row>
    <row r="35" spans="1:9" ht="15.75" customHeight="1" x14ac:dyDescent="0.25">
      <c r="A35" s="23" t="s">
        <v>104</v>
      </c>
      <c r="B35" s="23" t="s">
        <v>144</v>
      </c>
      <c r="C35" s="23" t="s">
        <v>145</v>
      </c>
      <c r="D35" s="1">
        <v>25</v>
      </c>
      <c r="E35" s="1" t="s">
        <v>141</v>
      </c>
      <c r="F35" s="8">
        <v>45800</v>
      </c>
      <c r="G35" s="1" t="s">
        <v>146</v>
      </c>
      <c r="H35" s="1" t="s">
        <v>147</v>
      </c>
      <c r="I35" s="1">
        <v>1</v>
      </c>
    </row>
    <row r="36" spans="1:9" ht="28.5" customHeight="1" x14ac:dyDescent="0.25">
      <c r="A36" s="23" t="s">
        <v>104</v>
      </c>
      <c r="B36" s="23" t="s">
        <v>148</v>
      </c>
      <c r="C36" s="23" t="s">
        <v>149</v>
      </c>
      <c r="D36" s="2">
        <v>43</v>
      </c>
      <c r="E36" s="1" t="s">
        <v>150</v>
      </c>
      <c r="F36" s="5">
        <v>45806</v>
      </c>
      <c r="G36" s="2" t="s">
        <v>357</v>
      </c>
      <c r="H36" s="2" t="s">
        <v>358</v>
      </c>
      <c r="I36" s="2">
        <v>2</v>
      </c>
    </row>
    <row r="37" spans="1:9" ht="15.75" customHeight="1" x14ac:dyDescent="0.25">
      <c r="A37" s="23" t="s">
        <v>104</v>
      </c>
      <c r="B37" s="23" t="s">
        <v>151</v>
      </c>
      <c r="C37" s="23" t="s">
        <v>152</v>
      </c>
      <c r="D37" s="2">
        <v>21</v>
      </c>
      <c r="E37" s="1" t="s">
        <v>153</v>
      </c>
      <c r="F37" s="5">
        <v>45804</v>
      </c>
      <c r="G37" s="2" t="s">
        <v>142</v>
      </c>
      <c r="H37" s="2" t="s">
        <v>121</v>
      </c>
      <c r="I37" s="2">
        <v>1</v>
      </c>
    </row>
    <row r="38" spans="1:9" ht="15.75" customHeight="1" x14ac:dyDescent="0.25">
      <c r="A38" s="23" t="s">
        <v>104</v>
      </c>
      <c r="B38" s="23" t="s">
        <v>154</v>
      </c>
      <c r="C38" s="23" t="s">
        <v>155</v>
      </c>
      <c r="D38" s="2">
        <v>37</v>
      </c>
      <c r="E38" s="1" t="s">
        <v>153</v>
      </c>
      <c r="F38" s="5">
        <v>45797</v>
      </c>
      <c r="G38" s="2" t="s">
        <v>386</v>
      </c>
      <c r="H38" s="2" t="s">
        <v>126</v>
      </c>
      <c r="I38" s="2">
        <v>2</v>
      </c>
    </row>
    <row r="39" spans="1:9" ht="15.75" customHeight="1" x14ac:dyDescent="0.25">
      <c r="A39" s="23" t="s">
        <v>104</v>
      </c>
      <c r="B39" s="23" t="s">
        <v>156</v>
      </c>
      <c r="C39" s="23" t="s">
        <v>157</v>
      </c>
      <c r="D39" s="2">
        <v>35</v>
      </c>
      <c r="E39" s="1" t="s">
        <v>158</v>
      </c>
      <c r="F39" s="5">
        <v>45807</v>
      </c>
      <c r="G39" s="6" t="s">
        <v>159</v>
      </c>
      <c r="H39" s="2" t="s">
        <v>126</v>
      </c>
      <c r="I39" s="2">
        <v>1</v>
      </c>
    </row>
    <row r="40" spans="1:9" ht="15.75" customHeight="1" x14ac:dyDescent="0.25">
      <c r="A40" s="23" t="s">
        <v>104</v>
      </c>
      <c r="B40" s="23" t="s">
        <v>160</v>
      </c>
      <c r="C40" s="22" t="s">
        <v>161</v>
      </c>
      <c r="D40" s="2">
        <v>38</v>
      </c>
      <c r="E40" s="1" t="s">
        <v>162</v>
      </c>
      <c r="F40" s="5">
        <v>45806</v>
      </c>
      <c r="G40" s="6" t="s">
        <v>159</v>
      </c>
      <c r="H40" s="2" t="s">
        <v>163</v>
      </c>
      <c r="I40" s="2">
        <v>2</v>
      </c>
    </row>
    <row r="41" spans="1:9" ht="15.75" customHeight="1" x14ac:dyDescent="0.25">
      <c r="A41" s="23" t="s">
        <v>104</v>
      </c>
      <c r="B41" s="23" t="s">
        <v>164</v>
      </c>
      <c r="C41" s="23" t="s">
        <v>165</v>
      </c>
      <c r="D41" s="12">
        <v>27</v>
      </c>
      <c r="E41" s="1" t="s">
        <v>166</v>
      </c>
      <c r="F41" s="4">
        <v>45798</v>
      </c>
      <c r="G41" s="1" t="s">
        <v>172</v>
      </c>
      <c r="H41" s="2" t="s">
        <v>121</v>
      </c>
      <c r="I41" s="1">
        <v>1</v>
      </c>
    </row>
    <row r="42" spans="1:9" ht="15.75" customHeight="1" x14ac:dyDescent="0.25">
      <c r="A42" s="23" t="s">
        <v>104</v>
      </c>
      <c r="B42" s="23" t="s">
        <v>167</v>
      </c>
      <c r="C42" s="23" t="s">
        <v>168</v>
      </c>
      <c r="D42" s="12">
        <v>14</v>
      </c>
      <c r="E42" s="1" t="s">
        <v>166</v>
      </c>
      <c r="F42" s="8">
        <v>45797</v>
      </c>
      <c r="G42" s="1" t="s">
        <v>66</v>
      </c>
      <c r="H42" s="2" t="s">
        <v>362</v>
      </c>
      <c r="I42" s="1">
        <v>1</v>
      </c>
    </row>
    <row r="43" spans="1:9" ht="15.75" customHeight="1" x14ac:dyDescent="0.25">
      <c r="A43" s="23" t="s">
        <v>104</v>
      </c>
      <c r="B43" s="23" t="s">
        <v>170</v>
      </c>
      <c r="C43" s="23" t="s">
        <v>171</v>
      </c>
      <c r="D43" s="12">
        <v>21</v>
      </c>
      <c r="E43" s="1" t="s">
        <v>166</v>
      </c>
      <c r="F43" s="8">
        <v>45797</v>
      </c>
      <c r="G43" s="10" t="s">
        <v>172</v>
      </c>
      <c r="H43" s="1" t="s">
        <v>121</v>
      </c>
      <c r="I43" s="1">
        <v>1</v>
      </c>
    </row>
    <row r="44" spans="1:9" ht="15.75" customHeight="1" x14ac:dyDescent="0.25">
      <c r="A44" s="23" t="s">
        <v>104</v>
      </c>
      <c r="B44" s="23" t="s">
        <v>173</v>
      </c>
      <c r="C44" s="23" t="s">
        <v>174</v>
      </c>
      <c r="D44" s="13">
        <v>15</v>
      </c>
      <c r="E44" s="1" t="s">
        <v>175</v>
      </c>
      <c r="F44" s="4">
        <v>45798</v>
      </c>
      <c r="G44" s="4" t="s">
        <v>97</v>
      </c>
      <c r="H44" s="14" t="s">
        <v>375</v>
      </c>
      <c r="I44" s="1">
        <v>0</v>
      </c>
    </row>
    <row r="45" spans="1:9" ht="15.75" customHeight="1" x14ac:dyDescent="0.25">
      <c r="A45" s="23" t="s">
        <v>104</v>
      </c>
      <c r="B45" s="23" t="s">
        <v>177</v>
      </c>
      <c r="C45" s="23" t="s">
        <v>178</v>
      </c>
      <c r="D45" s="12">
        <v>42</v>
      </c>
      <c r="E45" s="1" t="s">
        <v>179</v>
      </c>
      <c r="F45" s="19">
        <v>45799</v>
      </c>
      <c r="G45" s="1" t="s">
        <v>172</v>
      </c>
      <c r="H45" s="15" t="s">
        <v>180</v>
      </c>
      <c r="I45" s="1">
        <v>2</v>
      </c>
    </row>
    <row r="46" spans="1:9" ht="15.75" customHeight="1" x14ac:dyDescent="0.25">
      <c r="A46" s="23" t="s">
        <v>104</v>
      </c>
      <c r="B46" s="23" t="s">
        <v>181</v>
      </c>
      <c r="C46" s="23" t="s">
        <v>182</v>
      </c>
      <c r="D46" s="13">
        <v>9</v>
      </c>
      <c r="E46" s="1" t="s">
        <v>183</v>
      </c>
      <c r="F46" s="4">
        <v>45800</v>
      </c>
      <c r="G46" s="4" t="s">
        <v>172</v>
      </c>
      <c r="H46" s="14" t="s">
        <v>184</v>
      </c>
      <c r="I46" s="1">
        <v>1</v>
      </c>
    </row>
    <row r="47" spans="1:9" ht="15.75" customHeight="1" x14ac:dyDescent="0.25">
      <c r="A47" s="23" t="s">
        <v>104</v>
      </c>
      <c r="B47" s="23" t="s">
        <v>185</v>
      </c>
      <c r="C47" s="23" t="s">
        <v>186</v>
      </c>
      <c r="D47" s="13">
        <v>22</v>
      </c>
      <c r="E47" s="1" t="s">
        <v>183</v>
      </c>
      <c r="F47" s="4">
        <v>45800</v>
      </c>
      <c r="G47" s="4" t="s">
        <v>187</v>
      </c>
      <c r="H47" s="14" t="s">
        <v>121</v>
      </c>
      <c r="I47" s="1">
        <v>1</v>
      </c>
    </row>
    <row r="48" spans="1:9" ht="15.75" customHeight="1" x14ac:dyDescent="0.25">
      <c r="A48" s="23" t="s">
        <v>104</v>
      </c>
      <c r="B48" s="23" t="s">
        <v>188</v>
      </c>
      <c r="C48" s="23" t="s">
        <v>189</v>
      </c>
      <c r="D48" s="12">
        <v>21</v>
      </c>
      <c r="E48" s="1" t="s">
        <v>179</v>
      </c>
      <c r="F48" s="19">
        <v>45801</v>
      </c>
      <c r="G48" s="1" t="s">
        <v>190</v>
      </c>
      <c r="H48" s="1" t="s">
        <v>191</v>
      </c>
      <c r="I48" s="1">
        <v>1</v>
      </c>
    </row>
    <row r="49" spans="1:9" ht="15.75" customHeight="1" x14ac:dyDescent="0.25">
      <c r="A49" s="23" t="s">
        <v>104</v>
      </c>
      <c r="B49" s="23" t="s">
        <v>192</v>
      </c>
      <c r="C49" s="23" t="s">
        <v>193</v>
      </c>
      <c r="D49" s="13">
        <v>24</v>
      </c>
      <c r="E49" s="1" t="s">
        <v>183</v>
      </c>
      <c r="F49" s="19">
        <v>45801</v>
      </c>
      <c r="G49" s="1" t="s">
        <v>97</v>
      </c>
      <c r="H49" s="14" t="s">
        <v>116</v>
      </c>
      <c r="I49" s="1">
        <v>1</v>
      </c>
    </row>
    <row r="50" spans="1:9" ht="15.75" customHeight="1" x14ac:dyDescent="0.25">
      <c r="A50" s="23" t="s">
        <v>104</v>
      </c>
      <c r="B50" s="23" t="s">
        <v>194</v>
      </c>
      <c r="C50" s="23" t="s">
        <v>195</v>
      </c>
      <c r="D50" s="13">
        <v>22</v>
      </c>
      <c r="E50" s="1" t="s">
        <v>175</v>
      </c>
      <c r="F50" s="19">
        <v>45803</v>
      </c>
      <c r="G50" s="4" t="s">
        <v>172</v>
      </c>
      <c r="H50" s="14" t="s">
        <v>196</v>
      </c>
      <c r="I50" s="1">
        <v>1</v>
      </c>
    </row>
    <row r="51" spans="1:9" ht="15.75" customHeight="1" x14ac:dyDescent="0.25">
      <c r="A51" s="23" t="s">
        <v>104</v>
      </c>
      <c r="B51" s="23" t="s">
        <v>197</v>
      </c>
      <c r="C51" s="23" t="s">
        <v>198</v>
      </c>
      <c r="D51" s="12">
        <v>13</v>
      </c>
      <c r="E51" s="1" t="s">
        <v>199</v>
      </c>
      <c r="F51" s="19">
        <v>45799</v>
      </c>
      <c r="G51" s="1" t="s">
        <v>172</v>
      </c>
      <c r="H51" s="14" t="s">
        <v>361</v>
      </c>
      <c r="I51" s="16">
        <v>1</v>
      </c>
    </row>
    <row r="52" spans="1:9" ht="15.75" customHeight="1" x14ac:dyDescent="0.25">
      <c r="A52" s="23" t="s">
        <v>104</v>
      </c>
      <c r="B52" s="23" t="s">
        <v>200</v>
      </c>
      <c r="C52" s="23" t="s">
        <v>201</v>
      </c>
      <c r="D52" s="12">
        <v>19</v>
      </c>
      <c r="E52" s="1" t="s">
        <v>179</v>
      </c>
      <c r="F52" s="20">
        <v>45803</v>
      </c>
      <c r="G52" s="1" t="s">
        <v>66</v>
      </c>
      <c r="H52" s="14" t="s">
        <v>385</v>
      </c>
      <c r="I52" s="16">
        <v>1</v>
      </c>
    </row>
    <row r="53" spans="1:9" ht="15.75" customHeight="1" x14ac:dyDescent="0.25">
      <c r="A53" s="23" t="s">
        <v>104</v>
      </c>
      <c r="B53" s="23" t="s">
        <v>202</v>
      </c>
      <c r="C53" s="23" t="s">
        <v>203</v>
      </c>
      <c r="D53" s="12">
        <v>4</v>
      </c>
      <c r="E53" s="1" t="s">
        <v>199</v>
      </c>
      <c r="F53" s="20">
        <v>45804</v>
      </c>
      <c r="G53" s="1" t="s">
        <v>97</v>
      </c>
      <c r="H53" s="14" t="s">
        <v>204</v>
      </c>
      <c r="I53" s="1">
        <v>1</v>
      </c>
    </row>
    <row r="54" spans="1:9" ht="15.75" customHeight="1" x14ac:dyDescent="0.25">
      <c r="A54" s="23" t="s">
        <v>104</v>
      </c>
      <c r="B54" s="23" t="s">
        <v>205</v>
      </c>
      <c r="C54" s="23" t="s">
        <v>206</v>
      </c>
      <c r="D54" s="13">
        <v>26</v>
      </c>
      <c r="E54" s="1" t="s">
        <v>175</v>
      </c>
      <c r="F54" s="4">
        <v>45805</v>
      </c>
      <c r="G54" s="4" t="s">
        <v>97</v>
      </c>
      <c r="H54" s="14" t="s">
        <v>176</v>
      </c>
      <c r="I54" s="1">
        <v>1</v>
      </c>
    </row>
    <row r="55" spans="1:9" ht="15.75" customHeight="1" x14ac:dyDescent="0.25">
      <c r="A55" s="23" t="s">
        <v>104</v>
      </c>
      <c r="B55" s="23" t="s">
        <v>381</v>
      </c>
      <c r="C55" s="23" t="s">
        <v>382</v>
      </c>
      <c r="D55" s="13"/>
      <c r="E55" s="1" t="s">
        <v>383</v>
      </c>
      <c r="F55" s="4">
        <v>45804</v>
      </c>
      <c r="G55" s="4" t="s">
        <v>384</v>
      </c>
      <c r="H55" s="14" t="s">
        <v>272</v>
      </c>
      <c r="I55" s="1"/>
    </row>
    <row r="56" spans="1:9" x14ac:dyDescent="0.25">
      <c r="A56" s="23" t="s">
        <v>104</v>
      </c>
      <c r="B56" s="23" t="s">
        <v>207</v>
      </c>
      <c r="C56" s="23" t="s">
        <v>208</v>
      </c>
      <c r="D56" s="1">
        <v>30</v>
      </c>
      <c r="E56" s="1" t="s">
        <v>209</v>
      </c>
      <c r="F56" s="5">
        <v>45798</v>
      </c>
      <c r="G56" s="10" t="s">
        <v>210</v>
      </c>
      <c r="H56" s="2" t="s">
        <v>356</v>
      </c>
      <c r="I56" s="2">
        <v>2</v>
      </c>
    </row>
    <row r="57" spans="1:9" ht="30.75" customHeight="1" x14ac:dyDescent="0.25">
      <c r="A57" s="25" t="s">
        <v>104</v>
      </c>
      <c r="B57" s="25" t="s">
        <v>211</v>
      </c>
      <c r="C57" s="25" t="s">
        <v>212</v>
      </c>
      <c r="D57" s="25">
        <v>60</v>
      </c>
      <c r="E57" s="25" t="s">
        <v>209</v>
      </c>
      <c r="F57" s="26">
        <v>45799</v>
      </c>
      <c r="G57" s="27" t="s">
        <v>213</v>
      </c>
      <c r="H57" s="28" t="s">
        <v>214</v>
      </c>
      <c r="I57" s="2" t="s">
        <v>215</v>
      </c>
    </row>
    <row r="58" spans="1:9" ht="21.75" customHeight="1" x14ac:dyDescent="0.25">
      <c r="A58" s="25" t="s">
        <v>104</v>
      </c>
      <c r="B58" s="25" t="s">
        <v>216</v>
      </c>
      <c r="C58" s="25" t="s">
        <v>217</v>
      </c>
      <c r="D58" s="25">
        <v>133</v>
      </c>
      <c r="E58" s="25" t="s">
        <v>209</v>
      </c>
      <c r="F58" s="26">
        <v>45799</v>
      </c>
      <c r="G58" s="27" t="s">
        <v>218</v>
      </c>
      <c r="H58" s="28" t="s">
        <v>214</v>
      </c>
      <c r="I58" s="2" t="s">
        <v>215</v>
      </c>
    </row>
    <row r="59" spans="1:9" ht="21.75" customHeight="1" x14ac:dyDescent="0.25">
      <c r="A59" s="25" t="s">
        <v>104</v>
      </c>
      <c r="B59" s="25" t="s">
        <v>425</v>
      </c>
      <c r="C59" s="25"/>
      <c r="D59" s="25"/>
      <c r="E59" s="25" t="s">
        <v>426</v>
      </c>
      <c r="F59" s="26">
        <v>45798</v>
      </c>
      <c r="G59" s="27" t="s">
        <v>172</v>
      </c>
      <c r="H59" s="28" t="s">
        <v>427</v>
      </c>
      <c r="I59" s="2"/>
    </row>
    <row r="60" spans="1:9" ht="15.75" customHeight="1" x14ac:dyDescent="0.25">
      <c r="A60" s="23" t="s">
        <v>104</v>
      </c>
      <c r="B60" s="23" t="s">
        <v>219</v>
      </c>
      <c r="C60" s="23" t="s">
        <v>220</v>
      </c>
      <c r="D60" s="1">
        <v>29</v>
      </c>
      <c r="E60" s="1" t="s">
        <v>221</v>
      </c>
      <c r="F60" s="5">
        <v>45803</v>
      </c>
      <c r="G60" s="10" t="s">
        <v>222</v>
      </c>
      <c r="H60" s="2" t="s">
        <v>223</v>
      </c>
      <c r="I60" s="2">
        <v>2</v>
      </c>
    </row>
    <row r="61" spans="1:9" ht="15.75" customHeight="1" x14ac:dyDescent="0.25">
      <c r="A61" s="23" t="s">
        <v>104</v>
      </c>
      <c r="B61" s="23" t="s">
        <v>224</v>
      </c>
      <c r="C61" s="23" t="s">
        <v>225</v>
      </c>
      <c r="D61" s="1">
        <v>48</v>
      </c>
      <c r="E61" s="1" t="s">
        <v>221</v>
      </c>
      <c r="F61" s="5">
        <v>45803</v>
      </c>
      <c r="G61" s="10" t="s">
        <v>226</v>
      </c>
      <c r="H61" s="28" t="s">
        <v>227</v>
      </c>
      <c r="I61" s="2">
        <v>2</v>
      </c>
    </row>
    <row r="62" spans="1:9" x14ac:dyDescent="0.25">
      <c r="A62" s="23" t="s">
        <v>104</v>
      </c>
      <c r="B62" s="23" t="s">
        <v>228</v>
      </c>
      <c r="C62" s="23" t="s">
        <v>229</v>
      </c>
      <c r="D62" s="2">
        <v>157</v>
      </c>
      <c r="E62" s="1" t="s">
        <v>230</v>
      </c>
      <c r="F62" s="5">
        <v>45807</v>
      </c>
      <c r="G62" s="9" t="s">
        <v>376</v>
      </c>
      <c r="H62" s="2" t="s">
        <v>377</v>
      </c>
      <c r="I62" s="2">
        <v>6</v>
      </c>
    </row>
    <row r="63" spans="1:9" ht="15.75" customHeight="1" x14ac:dyDescent="0.25">
      <c r="A63" s="25" t="s">
        <v>104</v>
      </c>
      <c r="B63" s="25" t="s">
        <v>231</v>
      </c>
      <c r="C63" s="25" t="s">
        <v>232</v>
      </c>
      <c r="D63" s="28">
        <v>12</v>
      </c>
      <c r="E63" s="25" t="s">
        <v>230</v>
      </c>
      <c r="F63" s="26">
        <v>45807</v>
      </c>
      <c r="G63" s="29" t="s">
        <v>233</v>
      </c>
      <c r="H63" s="28" t="s">
        <v>234</v>
      </c>
      <c r="I63" s="2">
        <v>0</v>
      </c>
    </row>
    <row r="64" spans="1:9" ht="15.75" customHeight="1" x14ac:dyDescent="0.25">
      <c r="A64" s="23" t="s">
        <v>104</v>
      </c>
      <c r="B64" s="23" t="s">
        <v>235</v>
      </c>
      <c r="C64" s="23" t="s">
        <v>236</v>
      </c>
      <c r="D64" s="2">
        <v>30</v>
      </c>
      <c r="E64" s="1" t="s">
        <v>237</v>
      </c>
      <c r="F64" s="5">
        <v>45806</v>
      </c>
      <c r="G64" s="2" t="s">
        <v>238</v>
      </c>
      <c r="H64" s="2" t="s">
        <v>428</v>
      </c>
      <c r="I64" s="2" t="s">
        <v>215</v>
      </c>
    </row>
    <row r="65" spans="1:9" ht="15.75" customHeight="1" x14ac:dyDescent="0.25">
      <c r="A65" s="23" t="s">
        <v>104</v>
      </c>
      <c r="B65" s="23" t="s">
        <v>239</v>
      </c>
      <c r="C65" s="23" t="s">
        <v>240</v>
      </c>
      <c r="D65" s="23">
        <v>30</v>
      </c>
      <c r="E65" s="23" t="s">
        <v>241</v>
      </c>
      <c r="F65" s="5">
        <v>45799</v>
      </c>
      <c r="G65" s="23" t="s">
        <v>66</v>
      </c>
      <c r="H65" s="23" t="s">
        <v>291</v>
      </c>
      <c r="I65" s="1">
        <v>1</v>
      </c>
    </row>
    <row r="66" spans="1:9" ht="15.75" customHeight="1" x14ac:dyDescent="0.25">
      <c r="A66" s="23" t="s">
        <v>104</v>
      </c>
      <c r="B66" s="23" t="s">
        <v>242</v>
      </c>
      <c r="C66" s="23" t="s">
        <v>240</v>
      </c>
      <c r="D66" s="23">
        <v>24</v>
      </c>
      <c r="E66" s="23" t="s">
        <v>241</v>
      </c>
      <c r="F66" s="5">
        <v>45799</v>
      </c>
      <c r="G66" s="23" t="s">
        <v>66</v>
      </c>
      <c r="H66" s="23" t="s">
        <v>243</v>
      </c>
      <c r="I66" s="2">
        <v>1</v>
      </c>
    </row>
    <row r="67" spans="1:9" ht="15.75" customHeight="1" x14ac:dyDescent="0.25">
      <c r="A67" s="23" t="s">
        <v>104</v>
      </c>
      <c r="B67" s="23" t="s">
        <v>244</v>
      </c>
      <c r="C67" s="23" t="s">
        <v>245</v>
      </c>
      <c r="D67" s="2">
        <v>88</v>
      </c>
      <c r="E67" s="1" t="s">
        <v>246</v>
      </c>
      <c r="F67" s="5">
        <v>45804</v>
      </c>
      <c r="G67" s="2" t="s">
        <v>247</v>
      </c>
      <c r="H67" s="2" t="s">
        <v>248</v>
      </c>
      <c r="I67" s="2">
        <v>2</v>
      </c>
    </row>
    <row r="68" spans="1:9" ht="15.75" customHeight="1" x14ac:dyDescent="0.25">
      <c r="A68" s="23" t="s">
        <v>104</v>
      </c>
      <c r="B68" s="23" t="s">
        <v>249</v>
      </c>
      <c r="C68" s="23" t="s">
        <v>250</v>
      </c>
      <c r="D68" s="2">
        <v>65</v>
      </c>
      <c r="E68" s="1" t="s">
        <v>246</v>
      </c>
      <c r="F68" s="5">
        <v>45805</v>
      </c>
      <c r="G68" s="2" t="s">
        <v>66</v>
      </c>
      <c r="H68" s="2" t="s">
        <v>67</v>
      </c>
      <c r="I68" s="2">
        <v>2</v>
      </c>
    </row>
    <row r="69" spans="1:9" ht="30.75" customHeight="1" x14ac:dyDescent="0.25">
      <c r="A69" s="23" t="s">
        <v>104</v>
      </c>
      <c r="B69" s="23" t="s">
        <v>251</v>
      </c>
      <c r="C69" s="23" t="s">
        <v>252</v>
      </c>
      <c r="D69" s="2">
        <v>60</v>
      </c>
      <c r="E69" s="1" t="s">
        <v>246</v>
      </c>
      <c r="F69" s="5">
        <v>45805</v>
      </c>
      <c r="G69" s="6" t="s">
        <v>253</v>
      </c>
      <c r="H69" s="2" t="s">
        <v>254</v>
      </c>
      <c r="I69" s="2">
        <v>2</v>
      </c>
    </row>
    <row r="70" spans="1:9" ht="15.75" customHeight="1" x14ac:dyDescent="0.25">
      <c r="A70" s="23" t="s">
        <v>104</v>
      </c>
      <c r="B70" s="23" t="s">
        <v>255</v>
      </c>
      <c r="C70" s="23" t="s">
        <v>256</v>
      </c>
      <c r="D70" s="6">
        <v>44</v>
      </c>
      <c r="E70" s="1" t="s">
        <v>257</v>
      </c>
      <c r="F70" s="5">
        <v>45797</v>
      </c>
      <c r="G70" s="6" t="s">
        <v>142</v>
      </c>
      <c r="H70" s="2" t="s">
        <v>258</v>
      </c>
      <c r="I70" s="2">
        <v>2</v>
      </c>
    </row>
    <row r="71" spans="1:9" ht="15.75" customHeight="1" x14ac:dyDescent="0.25">
      <c r="A71" s="23" t="s">
        <v>104</v>
      </c>
      <c r="B71" s="23" t="s">
        <v>259</v>
      </c>
      <c r="C71" s="23" t="s">
        <v>260</v>
      </c>
      <c r="D71" s="30">
        <v>10</v>
      </c>
      <c r="E71" s="25" t="s">
        <v>261</v>
      </c>
      <c r="F71" s="19">
        <v>45799</v>
      </c>
      <c r="G71" s="30" t="s">
        <v>268</v>
      </c>
      <c r="H71" s="28" t="s">
        <v>169</v>
      </c>
      <c r="I71" s="31">
        <v>1</v>
      </c>
    </row>
    <row r="72" spans="1:9" ht="15.75" customHeight="1" x14ac:dyDescent="0.25">
      <c r="A72" s="23" t="s">
        <v>104</v>
      </c>
      <c r="B72" s="23" t="s">
        <v>262</v>
      </c>
      <c r="C72" s="23" t="s">
        <v>240</v>
      </c>
      <c r="D72" s="28">
        <v>21</v>
      </c>
      <c r="E72" s="25" t="s">
        <v>263</v>
      </c>
      <c r="F72" s="26">
        <v>45798</v>
      </c>
      <c r="G72" s="28" t="s">
        <v>172</v>
      </c>
      <c r="H72" s="28" t="s">
        <v>264</v>
      </c>
      <c r="I72" s="28">
        <v>0</v>
      </c>
    </row>
    <row r="73" spans="1:9" ht="15.75" customHeight="1" x14ac:dyDescent="0.25">
      <c r="A73" s="23" t="s">
        <v>104</v>
      </c>
      <c r="B73" s="23" t="s">
        <v>265</v>
      </c>
      <c r="C73" s="23" t="s">
        <v>266</v>
      </c>
      <c r="D73" s="28">
        <v>7</v>
      </c>
      <c r="E73" s="25" t="s">
        <v>267</v>
      </c>
      <c r="F73" s="26">
        <v>45798</v>
      </c>
      <c r="G73" s="28" t="s">
        <v>268</v>
      </c>
      <c r="H73" s="28" t="s">
        <v>269</v>
      </c>
      <c r="I73" s="28">
        <v>1</v>
      </c>
    </row>
    <row r="74" spans="1:9" ht="15.75" customHeight="1" x14ac:dyDescent="0.25">
      <c r="A74" s="32" t="s">
        <v>104</v>
      </c>
      <c r="B74" s="32" t="s">
        <v>270</v>
      </c>
      <c r="C74" s="32" t="s">
        <v>271</v>
      </c>
      <c r="D74" s="32">
        <v>6</v>
      </c>
      <c r="E74" s="32" t="s">
        <v>263</v>
      </c>
      <c r="F74" s="33">
        <v>45804</v>
      </c>
      <c r="G74" s="34">
        <v>0.5</v>
      </c>
      <c r="H74" s="35" t="s">
        <v>272</v>
      </c>
      <c r="I74" s="30" t="s">
        <v>215</v>
      </c>
    </row>
    <row r="75" spans="1:9" ht="15.75" customHeight="1" x14ac:dyDescent="0.25">
      <c r="A75" s="32" t="s">
        <v>104</v>
      </c>
      <c r="B75" s="32" t="s">
        <v>273</v>
      </c>
      <c r="C75" s="32" t="s">
        <v>274</v>
      </c>
      <c r="D75" s="32">
        <v>6</v>
      </c>
      <c r="E75" s="32" t="s">
        <v>263</v>
      </c>
      <c r="F75" s="33">
        <v>45804</v>
      </c>
      <c r="G75" s="34">
        <v>0.5</v>
      </c>
      <c r="H75" s="35" t="s">
        <v>272</v>
      </c>
      <c r="I75" s="25" t="s">
        <v>215</v>
      </c>
    </row>
    <row r="76" spans="1:9" ht="15.75" customHeight="1" x14ac:dyDescent="0.25">
      <c r="A76" s="23" t="s">
        <v>104</v>
      </c>
      <c r="B76" s="23" t="s">
        <v>275</v>
      </c>
      <c r="C76" s="23" t="s">
        <v>276</v>
      </c>
      <c r="D76" s="28">
        <v>12</v>
      </c>
      <c r="E76" s="25" t="s">
        <v>277</v>
      </c>
      <c r="F76" s="26">
        <v>45797</v>
      </c>
      <c r="G76" s="28" t="s">
        <v>278</v>
      </c>
      <c r="H76" s="28" t="s">
        <v>269</v>
      </c>
      <c r="I76" s="28">
        <v>0</v>
      </c>
    </row>
    <row r="77" spans="1:9" ht="15.75" customHeight="1" x14ac:dyDescent="0.25">
      <c r="A77" s="23" t="s">
        <v>104</v>
      </c>
      <c r="B77" s="23" t="s">
        <v>279</v>
      </c>
      <c r="C77" s="23" t="s">
        <v>280</v>
      </c>
      <c r="D77" s="30">
        <v>13</v>
      </c>
      <c r="E77" s="25" t="s">
        <v>277</v>
      </c>
      <c r="F77" s="26">
        <v>45797</v>
      </c>
      <c r="G77" s="30" t="s">
        <v>281</v>
      </c>
      <c r="H77" s="28" t="s">
        <v>282</v>
      </c>
      <c r="I77" s="28">
        <v>0</v>
      </c>
    </row>
    <row r="78" spans="1:9" ht="15.75" customHeight="1" x14ac:dyDescent="0.25">
      <c r="A78" s="23" t="s">
        <v>104</v>
      </c>
      <c r="B78" s="23" t="s">
        <v>283</v>
      </c>
      <c r="C78" s="23" t="s">
        <v>284</v>
      </c>
      <c r="D78" s="25">
        <v>17</v>
      </c>
      <c r="E78" s="25" t="s">
        <v>285</v>
      </c>
      <c r="F78" s="26">
        <v>45800</v>
      </c>
      <c r="G78" s="28" t="s">
        <v>286</v>
      </c>
      <c r="H78" s="25" t="s">
        <v>287</v>
      </c>
      <c r="I78" s="25">
        <v>1</v>
      </c>
    </row>
    <row r="79" spans="1:9" ht="15.75" customHeight="1" x14ac:dyDescent="0.25">
      <c r="A79" s="23" t="s">
        <v>104</v>
      </c>
      <c r="B79" s="23" t="s">
        <v>288</v>
      </c>
      <c r="C79" s="23" t="s">
        <v>289</v>
      </c>
      <c r="D79" s="25">
        <v>14</v>
      </c>
      <c r="E79" s="25" t="s">
        <v>285</v>
      </c>
      <c r="F79" s="20">
        <v>45799</v>
      </c>
      <c r="G79" s="28" t="s">
        <v>290</v>
      </c>
      <c r="H79" s="25" t="s">
        <v>291</v>
      </c>
      <c r="I79" s="25">
        <v>1</v>
      </c>
    </row>
    <row r="80" spans="1:9" ht="25.5" customHeight="1" x14ac:dyDescent="0.25">
      <c r="A80" s="23" t="s">
        <v>104</v>
      </c>
      <c r="B80" s="23" t="s">
        <v>292</v>
      </c>
      <c r="C80" s="23" t="s">
        <v>293</v>
      </c>
      <c r="D80" s="25">
        <v>13</v>
      </c>
      <c r="E80" s="25" t="s">
        <v>285</v>
      </c>
      <c r="F80" s="20">
        <v>45803</v>
      </c>
      <c r="G80" s="28" t="s">
        <v>286</v>
      </c>
      <c r="H80" s="25" t="s">
        <v>294</v>
      </c>
      <c r="I80" s="25">
        <v>1</v>
      </c>
    </row>
    <row r="81" spans="1:9" ht="15.75" customHeight="1" x14ac:dyDescent="0.25">
      <c r="A81" s="23" t="s">
        <v>104</v>
      </c>
      <c r="B81" s="23" t="s">
        <v>295</v>
      </c>
      <c r="C81" s="23" t="s">
        <v>296</v>
      </c>
      <c r="D81" s="25">
        <v>30</v>
      </c>
      <c r="E81" s="25" t="s">
        <v>297</v>
      </c>
      <c r="F81" s="20">
        <v>45801</v>
      </c>
      <c r="G81" s="25" t="s">
        <v>298</v>
      </c>
      <c r="H81" s="25" t="s">
        <v>299</v>
      </c>
      <c r="I81" s="25">
        <v>1</v>
      </c>
    </row>
    <row r="82" spans="1:9" ht="15.75" customHeight="1" x14ac:dyDescent="0.25">
      <c r="A82" s="23" t="s">
        <v>104</v>
      </c>
      <c r="B82" s="23" t="s">
        <v>300</v>
      </c>
      <c r="C82" s="23" t="s">
        <v>301</v>
      </c>
      <c r="D82" s="25">
        <v>16</v>
      </c>
      <c r="E82" s="25" t="s">
        <v>297</v>
      </c>
      <c r="F82" s="20">
        <v>45805</v>
      </c>
      <c r="G82" s="20" t="s">
        <v>302</v>
      </c>
      <c r="H82" s="36" t="s">
        <v>287</v>
      </c>
      <c r="I82" s="25">
        <v>1</v>
      </c>
    </row>
    <row r="83" spans="1:9" ht="15.75" customHeight="1" x14ac:dyDescent="0.25">
      <c r="A83" s="23" t="s">
        <v>104</v>
      </c>
      <c r="B83" s="23" t="s">
        <v>303</v>
      </c>
      <c r="C83" s="23" t="s">
        <v>304</v>
      </c>
      <c r="D83" s="25">
        <v>14</v>
      </c>
      <c r="E83" s="25" t="s">
        <v>297</v>
      </c>
      <c r="F83" s="20">
        <v>45801</v>
      </c>
      <c r="G83" s="25" t="s">
        <v>305</v>
      </c>
      <c r="H83" s="25" t="s">
        <v>111</v>
      </c>
      <c r="I83" s="25">
        <v>1</v>
      </c>
    </row>
    <row r="84" spans="1:9" ht="15.75" customHeight="1" x14ac:dyDescent="0.25">
      <c r="A84" s="23" t="s">
        <v>104</v>
      </c>
      <c r="B84" s="23" t="s">
        <v>368</v>
      </c>
      <c r="C84" s="23" t="s">
        <v>369</v>
      </c>
      <c r="D84" s="25">
        <v>15</v>
      </c>
      <c r="E84" s="25" t="s">
        <v>370</v>
      </c>
      <c r="F84" s="20">
        <v>45803</v>
      </c>
      <c r="G84" s="25" t="s">
        <v>371</v>
      </c>
      <c r="H84" s="25" t="s">
        <v>374</v>
      </c>
      <c r="I84" s="25">
        <v>1</v>
      </c>
    </row>
    <row r="85" spans="1:9" ht="15.75" customHeight="1" x14ac:dyDescent="0.25">
      <c r="A85" s="23" t="s">
        <v>104</v>
      </c>
      <c r="B85" s="23" t="s">
        <v>372</v>
      </c>
      <c r="C85" s="23" t="s">
        <v>373</v>
      </c>
      <c r="D85" s="25">
        <v>10</v>
      </c>
      <c r="E85" s="25" t="s">
        <v>370</v>
      </c>
      <c r="F85" s="20">
        <v>45804</v>
      </c>
      <c r="G85" s="25" t="s">
        <v>371</v>
      </c>
      <c r="H85" s="25" t="s">
        <v>374</v>
      </c>
      <c r="I85" s="25">
        <v>1</v>
      </c>
    </row>
    <row r="86" spans="1:9" ht="15.75" customHeight="1" x14ac:dyDescent="0.25">
      <c r="A86" s="23" t="s">
        <v>104</v>
      </c>
      <c r="B86" s="23" t="s">
        <v>306</v>
      </c>
      <c r="C86" s="23" t="s">
        <v>307</v>
      </c>
      <c r="D86" s="23">
        <v>22</v>
      </c>
      <c r="E86" s="23" t="s">
        <v>308</v>
      </c>
      <c r="F86" s="21">
        <v>45799</v>
      </c>
      <c r="G86" s="22" t="s">
        <v>309</v>
      </c>
      <c r="H86" s="22" t="s">
        <v>310</v>
      </c>
      <c r="I86" s="22">
        <v>1</v>
      </c>
    </row>
    <row r="87" spans="1:9" ht="15.75" customHeight="1" x14ac:dyDescent="0.25">
      <c r="A87" s="23" t="s">
        <v>104</v>
      </c>
      <c r="B87" s="23" t="s">
        <v>311</v>
      </c>
      <c r="C87" s="23" t="s">
        <v>312</v>
      </c>
      <c r="D87" s="23">
        <v>187</v>
      </c>
      <c r="E87" s="23" t="s">
        <v>308</v>
      </c>
      <c r="F87" s="21">
        <v>45800</v>
      </c>
      <c r="G87" s="22" t="s">
        <v>313</v>
      </c>
      <c r="H87" s="22" t="s">
        <v>314</v>
      </c>
      <c r="I87" s="22">
        <v>4</v>
      </c>
    </row>
    <row r="88" spans="1:9" ht="15.75" customHeight="1" x14ac:dyDescent="0.25">
      <c r="A88" s="23" t="s">
        <v>104</v>
      </c>
      <c r="B88" s="23" t="s">
        <v>315</v>
      </c>
      <c r="C88" s="23" t="s">
        <v>316</v>
      </c>
      <c r="D88" s="23">
        <v>8</v>
      </c>
      <c r="E88" s="23" t="s">
        <v>317</v>
      </c>
      <c r="F88" s="21">
        <v>45800</v>
      </c>
      <c r="G88" s="22" t="s">
        <v>190</v>
      </c>
      <c r="H88" s="22" t="s">
        <v>318</v>
      </c>
      <c r="I88" s="22">
        <v>0</v>
      </c>
    </row>
    <row r="89" spans="1:9" ht="15.75" customHeight="1" x14ac:dyDescent="0.25">
      <c r="A89" s="23" t="s">
        <v>104</v>
      </c>
      <c r="B89" s="23" t="s">
        <v>319</v>
      </c>
      <c r="C89" s="23" t="s">
        <v>320</v>
      </c>
      <c r="D89" s="23">
        <v>67</v>
      </c>
      <c r="E89" s="23" t="s">
        <v>321</v>
      </c>
      <c r="F89" s="21">
        <v>45797</v>
      </c>
      <c r="G89" s="22" t="s">
        <v>322</v>
      </c>
      <c r="H89" s="22" t="s">
        <v>323</v>
      </c>
      <c r="I89" s="22">
        <v>4</v>
      </c>
    </row>
    <row r="90" spans="1:9" ht="15.75" customHeight="1" x14ac:dyDescent="0.25">
      <c r="A90" s="23" t="s">
        <v>104</v>
      </c>
      <c r="B90" s="23" t="s">
        <v>324</v>
      </c>
      <c r="C90" s="23" t="s">
        <v>325</v>
      </c>
      <c r="D90" s="23">
        <v>111</v>
      </c>
      <c r="E90" s="23" t="s">
        <v>321</v>
      </c>
      <c r="F90" s="21">
        <v>45798</v>
      </c>
      <c r="G90" s="22" t="s">
        <v>322</v>
      </c>
      <c r="H90" s="22" t="s">
        <v>326</v>
      </c>
      <c r="I90" s="22">
        <v>4</v>
      </c>
    </row>
    <row r="91" spans="1:9" ht="15.75" customHeight="1" x14ac:dyDescent="0.25">
      <c r="A91" s="23" t="s">
        <v>104</v>
      </c>
      <c r="B91" s="23" t="s">
        <v>327</v>
      </c>
      <c r="C91" s="23" t="s">
        <v>328</v>
      </c>
      <c r="D91" s="23">
        <v>80</v>
      </c>
      <c r="E91" s="23" t="s">
        <v>329</v>
      </c>
      <c r="F91" s="21">
        <v>45797</v>
      </c>
      <c r="G91" s="22" t="s">
        <v>172</v>
      </c>
      <c r="H91" s="22" t="s">
        <v>330</v>
      </c>
      <c r="I91" s="22">
        <v>4</v>
      </c>
    </row>
    <row r="92" spans="1:9" ht="15.75" customHeight="1" x14ac:dyDescent="0.25">
      <c r="A92" s="23" t="s">
        <v>104</v>
      </c>
      <c r="B92" s="23" t="s">
        <v>331</v>
      </c>
      <c r="C92" s="23" t="s">
        <v>332</v>
      </c>
      <c r="D92" s="23">
        <v>75</v>
      </c>
      <c r="E92" s="23" t="s">
        <v>333</v>
      </c>
      <c r="F92" s="21">
        <v>45801</v>
      </c>
      <c r="G92" s="22" t="s">
        <v>334</v>
      </c>
      <c r="H92" s="22" t="s">
        <v>96</v>
      </c>
      <c r="I92" s="22">
        <v>4</v>
      </c>
    </row>
    <row r="93" spans="1:9" ht="15.75" customHeight="1" x14ac:dyDescent="0.25">
      <c r="A93" s="23" t="s">
        <v>104</v>
      </c>
      <c r="B93" s="23" t="s">
        <v>335</v>
      </c>
      <c r="C93" s="23" t="s">
        <v>336</v>
      </c>
      <c r="D93" s="23">
        <v>115</v>
      </c>
      <c r="E93" s="23" t="s">
        <v>329</v>
      </c>
      <c r="F93" s="21">
        <v>45801</v>
      </c>
      <c r="G93" s="22" t="s">
        <v>337</v>
      </c>
      <c r="H93" s="22" t="s">
        <v>338</v>
      </c>
      <c r="I93" s="22">
        <v>4</v>
      </c>
    </row>
    <row r="94" spans="1:9" ht="15.75" customHeight="1" x14ac:dyDescent="0.25">
      <c r="A94" s="23" t="s">
        <v>104</v>
      </c>
      <c r="B94" s="23" t="s">
        <v>339</v>
      </c>
      <c r="C94" s="23" t="s">
        <v>340</v>
      </c>
      <c r="D94" s="23">
        <v>119</v>
      </c>
      <c r="E94" s="23" t="s">
        <v>333</v>
      </c>
      <c r="F94" s="21">
        <v>45801</v>
      </c>
      <c r="G94" s="22" t="s">
        <v>341</v>
      </c>
      <c r="H94" s="22" t="s">
        <v>96</v>
      </c>
      <c r="I94" s="22">
        <v>4</v>
      </c>
    </row>
    <row r="95" spans="1:9" ht="15.75" customHeight="1" x14ac:dyDescent="0.25">
      <c r="A95" s="23" t="s">
        <v>104</v>
      </c>
      <c r="B95" s="23" t="s">
        <v>342</v>
      </c>
      <c r="C95" s="23" t="s">
        <v>343</v>
      </c>
      <c r="D95" s="23">
        <v>45</v>
      </c>
      <c r="E95" s="23" t="s">
        <v>34</v>
      </c>
      <c r="F95" s="21">
        <v>45798</v>
      </c>
      <c r="G95" s="22" t="s">
        <v>172</v>
      </c>
      <c r="H95" s="22" t="s">
        <v>344</v>
      </c>
      <c r="I95" s="22">
        <v>2</v>
      </c>
    </row>
    <row r="96" spans="1:9" x14ac:dyDescent="0.25">
      <c r="A96" s="23" t="s">
        <v>104</v>
      </c>
      <c r="B96" s="23" t="s">
        <v>345</v>
      </c>
      <c r="C96" s="23" t="s">
        <v>346</v>
      </c>
      <c r="D96" s="23">
        <v>96</v>
      </c>
      <c r="E96" s="23" t="s">
        <v>347</v>
      </c>
      <c r="F96" s="21">
        <v>45806</v>
      </c>
      <c r="G96" s="22" t="s">
        <v>90</v>
      </c>
      <c r="H96" s="22" t="s">
        <v>67</v>
      </c>
      <c r="I96" s="22">
        <v>3</v>
      </c>
    </row>
    <row r="97" spans="1:9" x14ac:dyDescent="0.25">
      <c r="A97" s="23" t="s">
        <v>104</v>
      </c>
      <c r="B97" s="23" t="s">
        <v>348</v>
      </c>
      <c r="C97" s="23" t="s">
        <v>349</v>
      </c>
      <c r="D97" s="23">
        <v>52</v>
      </c>
      <c r="E97" s="23" t="s">
        <v>347</v>
      </c>
      <c r="F97" s="21">
        <v>45799</v>
      </c>
      <c r="G97" s="22" t="s">
        <v>238</v>
      </c>
      <c r="H97" s="22" t="s">
        <v>360</v>
      </c>
      <c r="I97" s="22">
        <v>2</v>
      </c>
    </row>
    <row r="98" spans="1:9" x14ac:dyDescent="0.25">
      <c r="A98" s="23" t="s">
        <v>104</v>
      </c>
      <c r="B98" s="23" t="s">
        <v>27</v>
      </c>
      <c r="C98" s="23" t="s">
        <v>28</v>
      </c>
      <c r="D98" s="23">
        <v>184</v>
      </c>
      <c r="E98" s="23" t="s">
        <v>29</v>
      </c>
      <c r="F98" s="21">
        <v>45804</v>
      </c>
      <c r="G98" s="22" t="s">
        <v>85</v>
      </c>
      <c r="H98" s="22" t="s">
        <v>350</v>
      </c>
      <c r="I98" s="22">
        <v>6</v>
      </c>
    </row>
    <row r="99" spans="1:9" x14ac:dyDescent="0.25">
      <c r="A99" s="23" t="s">
        <v>104</v>
      </c>
      <c r="B99" s="23" t="s">
        <v>30</v>
      </c>
      <c r="C99" s="23" t="s">
        <v>31</v>
      </c>
      <c r="D99" s="23">
        <v>62</v>
      </c>
      <c r="E99" s="23" t="s">
        <v>29</v>
      </c>
      <c r="F99" s="21">
        <v>45805</v>
      </c>
      <c r="G99" s="22" t="s">
        <v>85</v>
      </c>
      <c r="H99" s="22" t="s">
        <v>363</v>
      </c>
      <c r="I99" s="22">
        <v>2</v>
      </c>
    </row>
    <row r="100" spans="1:9" x14ac:dyDescent="0.25">
      <c r="A100" s="23" t="s">
        <v>104</v>
      </c>
      <c r="B100" s="23" t="s">
        <v>351</v>
      </c>
      <c r="C100" s="23" t="s">
        <v>352</v>
      </c>
      <c r="D100" s="23">
        <v>122</v>
      </c>
      <c r="E100" s="23" t="s">
        <v>353</v>
      </c>
      <c r="F100" s="21">
        <v>45803</v>
      </c>
      <c r="G100" s="22" t="s">
        <v>85</v>
      </c>
      <c r="H100" s="22" t="s">
        <v>354</v>
      </c>
      <c r="I100" s="22">
        <v>4</v>
      </c>
    </row>
    <row r="101" spans="1:9" ht="13.8" thickBot="1" x14ac:dyDescent="0.3">
      <c r="A101" s="23" t="s">
        <v>104</v>
      </c>
      <c r="B101" s="23" t="s">
        <v>32</v>
      </c>
      <c r="C101" s="23" t="s">
        <v>33</v>
      </c>
      <c r="D101" s="23">
        <v>76</v>
      </c>
      <c r="E101" s="23" t="s">
        <v>34</v>
      </c>
      <c r="F101" s="21">
        <v>45803</v>
      </c>
      <c r="G101" s="22" t="s">
        <v>84</v>
      </c>
      <c r="H101" s="22" t="s">
        <v>355</v>
      </c>
      <c r="I101" s="22">
        <v>4</v>
      </c>
    </row>
    <row r="102" spans="1:9" ht="27" thickBot="1" x14ac:dyDescent="0.3">
      <c r="A102" s="39" t="s">
        <v>104</v>
      </c>
      <c r="B102" s="40" t="s">
        <v>378</v>
      </c>
      <c r="C102" s="40" t="s">
        <v>379</v>
      </c>
      <c r="D102" s="13">
        <v>21</v>
      </c>
      <c r="E102" s="1" t="s">
        <v>179</v>
      </c>
      <c r="F102" s="4">
        <v>45798</v>
      </c>
      <c r="G102" s="4" t="s">
        <v>380</v>
      </c>
      <c r="H102" s="14" t="s">
        <v>121</v>
      </c>
      <c r="I102" s="1">
        <v>1</v>
      </c>
    </row>
  </sheetData>
  <autoFilter ref="B2:I102" xr:uid="{00000000-0001-0000-0000-000000000000}"/>
  <mergeCells count="1">
    <mergeCell ref="A1:I1"/>
  </mergeCell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Final Exams</vt:lpstr>
      <vt:lpstr>24-25 Total</vt:lpstr>
      <vt:lpstr>Sayfa1</vt:lpstr>
      <vt:lpstr>Final Exams (2)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Çona</dc:creator>
  <cp:lastModifiedBy>ABU Human Resources</cp:lastModifiedBy>
  <cp:lastPrinted>2025-05-15T10:53:23Z</cp:lastPrinted>
  <dcterms:created xsi:type="dcterms:W3CDTF">2022-10-19T07:28:32Z</dcterms:created>
  <dcterms:modified xsi:type="dcterms:W3CDTF">2025-05-16T09:43:14Z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